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fsbackup\FS\Contabilitate\Raportari\2022 12\Upload site IMPACT\FS\Sup;iment financiar\"/>
    </mc:Choice>
  </mc:AlternateContent>
  <xr:revisionPtr revIDLastSave="0" documentId="13_ncr:1_{65B6D789-72A4-46D8-A871-929A367200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ndAlone IS" sheetId="3" r:id="rId1"/>
    <sheet name="StandAlone BS" sheetId="4" r:id="rId2"/>
    <sheet name="Conso BS" sheetId="1" r:id="rId3"/>
    <sheet name="Conso I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42" i="1"/>
  <c r="F24" i="1"/>
  <c r="F25" i="1" s="1"/>
  <c r="F32" i="2"/>
  <c r="F36" i="2" s="1"/>
  <c r="F13" i="2"/>
  <c r="F22" i="2" s="1"/>
  <c r="D13" i="2"/>
  <c r="D22" i="2"/>
  <c r="F26" i="2"/>
  <c r="D26" i="2"/>
  <c r="F53" i="4"/>
  <c r="F55" i="4"/>
  <c r="D55" i="4"/>
  <c r="D53" i="4"/>
  <c r="F51" i="4"/>
  <c r="D51" i="4"/>
  <c r="F50" i="4"/>
  <c r="D50" i="4"/>
  <c r="D43" i="4"/>
  <c r="F37" i="4"/>
  <c r="D37" i="4"/>
  <c r="F24" i="4"/>
  <c r="F25" i="4" s="1"/>
  <c r="D24" i="4"/>
  <c r="F17" i="4"/>
  <c r="F31" i="3"/>
  <c r="F12" i="3"/>
  <c r="F21" i="3" s="1"/>
  <c r="D31" i="3"/>
  <c r="D12" i="3"/>
  <c r="D21" i="3" s="1"/>
  <c r="F25" i="3"/>
  <c r="D25" i="3"/>
  <c r="F17" i="1"/>
  <c r="F49" i="1"/>
  <c r="F36" i="1" l="1"/>
  <c r="D36" i="1"/>
  <c r="D17" i="1"/>
  <c r="F42" i="1"/>
  <c r="F50" i="1" s="1"/>
  <c r="F52" i="1" s="1"/>
  <c r="D50" i="1"/>
  <c r="D52" i="1"/>
  <c r="D24" i="1"/>
  <c r="D25" i="1"/>
  <c r="D28" i="2"/>
  <c r="D32" i="2" s="1"/>
  <c r="D17" i="4"/>
  <c r="D25" i="4" s="1"/>
  <c r="F27" i="3"/>
  <c r="D27" i="3"/>
</calcChain>
</file>

<file path=xl/sharedStrings.xml><?xml version="1.0" encoding="utf-8"?>
<sst xmlns="http://schemas.openxmlformats.org/spreadsheetml/2006/main" count="128" uniqueCount="66">
  <si>
    <t>ACTIVE</t>
  </si>
  <si>
    <t>Active imobilizate</t>
  </si>
  <si>
    <t>Imobilizări corporale</t>
  </si>
  <si>
    <t>Imobilizări necorporale</t>
  </si>
  <si>
    <t>Fond comercial</t>
  </si>
  <si>
    <t>Active aferente dreptului de utilizare</t>
  </si>
  <si>
    <t>Investiții imobiliare</t>
  </si>
  <si>
    <t>Total active imobilizate</t>
  </si>
  <si>
    <t>Active circulante</t>
  </si>
  <si>
    <t>Stocuri</t>
  </si>
  <si>
    <t>Creanțe comerciale şi alte creanțe</t>
  </si>
  <si>
    <t>Numerar si echivalente de numerar</t>
  </si>
  <si>
    <t>Total active circulante</t>
  </si>
  <si>
    <t xml:space="preserve">Total active </t>
  </si>
  <si>
    <t>CAPITALURI PROPRII ŞI DATORII</t>
  </si>
  <si>
    <t>Capitaluri proprii</t>
  </si>
  <si>
    <t>Capital social</t>
  </si>
  <si>
    <t>Prime de capital</t>
  </si>
  <si>
    <t>Rezerva din reevaluare</t>
  </si>
  <si>
    <t>Alte rezerve</t>
  </si>
  <si>
    <t>Acțiuni proprii</t>
  </si>
  <si>
    <t>Rezultatul reportat</t>
  </si>
  <si>
    <t xml:space="preserve">Total capitaluri proprii </t>
  </si>
  <si>
    <t>Datorii pe termen lung</t>
  </si>
  <si>
    <t xml:space="preserve">Împrumuturi </t>
  </si>
  <si>
    <t>Datorii comerciale si alte datorii</t>
  </si>
  <si>
    <t>Impozit amânat</t>
  </si>
  <si>
    <t>Total datorii pe termen lung</t>
  </si>
  <si>
    <t>Datorii curente</t>
  </si>
  <si>
    <t>Provizioane pentru riscuri si cheltuieli</t>
  </si>
  <si>
    <t>Total datorii curente</t>
  </si>
  <si>
    <t>Total datorii</t>
  </si>
  <si>
    <t>Total capitaluri proprii si datorii</t>
  </si>
  <si>
    <t>Impact Developer &amp; Contractor</t>
  </si>
  <si>
    <t>Mii LEI</t>
  </si>
  <si>
    <t>Marja bruta</t>
  </si>
  <si>
    <t>Venituri nete din alte activitati</t>
  </si>
  <si>
    <t xml:space="preserve">Cheltuieli generale și administrative </t>
  </si>
  <si>
    <t xml:space="preserve">Cheltuieli de comercializare </t>
  </si>
  <si>
    <t>Alte venituri/(cheltuieli) operaţionale net</t>
  </si>
  <si>
    <t xml:space="preserve">Amortizare </t>
  </si>
  <si>
    <t>Câștiguri din investiții imobiliare</t>
  </si>
  <si>
    <t>Profit din exploatare</t>
  </si>
  <si>
    <t>Venituri financiare</t>
  </si>
  <si>
    <t>Cheltuieli financiare</t>
  </si>
  <si>
    <t>Rezultatul financiar net (pierdere)</t>
  </si>
  <si>
    <t>Profit înainte de impozitare</t>
  </si>
  <si>
    <t>Cheltuieli cu impozitul pe profit</t>
  </si>
  <si>
    <t>Rezultatul perioadei</t>
  </si>
  <si>
    <t>Situatia Consolidată a Profitului sau Pierderii</t>
  </si>
  <si>
    <t>Situatia Consolidată a Poziției Financiare</t>
  </si>
  <si>
    <t>Good will</t>
  </si>
  <si>
    <t>Profit brut</t>
  </si>
  <si>
    <t>Situatia Individuala a Profitului sau Pierderii</t>
  </si>
  <si>
    <t>Situatia Individuală a Poziției Financiare</t>
  </si>
  <si>
    <t>Creanțe imobilizate</t>
  </si>
  <si>
    <t>Imobilizări financiare</t>
  </si>
  <si>
    <t>Auditate</t>
  </si>
  <si>
    <t>Venituri</t>
  </si>
  <si>
    <t>Costul vâzarilor</t>
  </si>
  <si>
    <t>Plăți în avans</t>
  </si>
  <si>
    <t>Participatie minoritara</t>
  </si>
  <si>
    <t>Datorii contractuale</t>
  </si>
  <si>
    <t>NCI</t>
  </si>
  <si>
    <t>Parent Company</t>
  </si>
  <si>
    <t>Datorii aferente contractelor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</si>
</sst>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theme="2" tint="-0.749992370372631"/>
      <name val="IBM Plex Sans"/>
      <family val="2"/>
    </font>
    <font>
      <sz val="8"/>
      <color theme="2" tint="-0.749992370372631"/>
      <name val="IBM Plex Sans"/>
      <family val="2"/>
    </font>
    <font>
      <b/>
      <sz val="8"/>
      <color theme="2" tint="-0.749992370372631"/>
      <name val="IBM Plex Sans"/>
      <family val="2"/>
    </font>
    <font>
      <sz val="8"/>
      <color theme="1"/>
      <name val="IBM Plex Sans"/>
      <family val="2"/>
    </font>
    <font>
      <b/>
      <sz val="8"/>
      <color rgb="FF565657"/>
      <name val="IBM Plex Sans"/>
      <family val="2"/>
    </font>
    <font>
      <sz val="8"/>
      <color rgb="FF565657"/>
      <name val="IBM Plex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1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41" fontId="3" fillId="0" borderId="0" xfId="1" applyNumberFormat="1" applyFont="1" applyFill="1" applyBorder="1" applyAlignment="1">
      <alignment horizontal="right" vertical="center" wrapText="1"/>
    </xf>
    <xf numFmtId="41" fontId="3" fillId="0" borderId="0" xfId="0" applyNumberFormat="1" applyFont="1" applyAlignment="1">
      <alignment horizontal="right" vertical="center" wrapText="1"/>
    </xf>
    <xf numFmtId="41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41" fontId="2" fillId="0" borderId="1" xfId="0" applyNumberFormat="1" applyFont="1" applyBorder="1" applyAlignment="1">
      <alignment horizontal="right" vertical="center" wrapText="1"/>
    </xf>
    <xf numFmtId="41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9" fontId="3" fillId="0" borderId="0" xfId="2" applyFont="1" applyFill="1" applyBorder="1" applyAlignment="1">
      <alignment horizontal="right" vertical="center" wrapText="1"/>
    </xf>
    <xf numFmtId="41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1" fontId="4" fillId="0" borderId="3" xfId="0" applyNumberFormat="1" applyFont="1" applyBorder="1" applyAlignment="1">
      <alignment horizontal="right" vertical="center" wrapText="1"/>
    </xf>
    <xf numFmtId="1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41" fontId="3" fillId="0" borderId="0" xfId="0" applyNumberFormat="1" applyFont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4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6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164" fontId="3" fillId="0" borderId="0" xfId="1" applyNumberFormat="1" applyFont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</cellXfs>
  <cellStyles count="4">
    <cellStyle name="Comma" xfId="1" builtinId="3"/>
    <cellStyle name="Comma 2" xfId="3" xr:uid="{7B7AA19C-F151-4307-B888-683723CF9E38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CD72-AABA-4CCF-835B-3BA31153AA6A}">
  <dimension ref="B1:F32"/>
  <sheetViews>
    <sheetView tabSelected="1" workbookViewId="0">
      <selection activeCell="D6" sqref="D6"/>
    </sheetView>
  </sheetViews>
  <sheetFormatPr defaultRowHeight="10.199999999999999" x14ac:dyDescent="0.2"/>
  <cols>
    <col min="1" max="1" width="8.88671875" style="2"/>
    <col min="2" max="2" width="32.5546875" style="2" bestFit="1" customWidth="1"/>
    <col min="3" max="3" width="13.109375" style="2" customWidth="1"/>
    <col min="4" max="4" width="14.77734375" style="2" customWidth="1"/>
    <col min="5" max="5" width="1.21875" style="2" customWidth="1"/>
    <col min="6" max="6" width="12.109375" style="2" customWidth="1"/>
    <col min="7" max="16384" width="8.88671875" style="2"/>
  </cols>
  <sheetData>
    <row r="1" spans="2:6" ht="10.8" x14ac:dyDescent="0.25">
      <c r="B1" s="1" t="s">
        <v>33</v>
      </c>
    </row>
    <row r="2" spans="2:6" ht="10.8" x14ac:dyDescent="0.25">
      <c r="B2" s="1" t="s">
        <v>53</v>
      </c>
    </row>
    <row r="3" spans="2:6" x14ac:dyDescent="0.2">
      <c r="B3" s="3" t="s">
        <v>57</v>
      </c>
    </row>
    <row r="4" spans="2:6" ht="10.8" x14ac:dyDescent="0.25">
      <c r="B4" s="4" t="s">
        <v>34</v>
      </c>
    </row>
    <row r="7" spans="2:6" ht="10.8" thickBot="1" x14ac:dyDescent="0.25">
      <c r="C7" s="5"/>
      <c r="D7" s="6">
        <v>44926</v>
      </c>
      <c r="E7" s="5"/>
      <c r="F7" s="6">
        <v>44561</v>
      </c>
    </row>
    <row r="8" spans="2:6" ht="10.8" thickTop="1" x14ac:dyDescent="0.2">
      <c r="B8" s="7"/>
      <c r="C8" s="8"/>
      <c r="E8" s="8"/>
    </row>
    <row r="9" spans="2:6" x14ac:dyDescent="0.2">
      <c r="B9" s="38" t="s">
        <v>58</v>
      </c>
      <c r="C9" s="8"/>
      <c r="D9" s="10">
        <v>75027</v>
      </c>
      <c r="E9" s="11"/>
      <c r="F9" s="11">
        <v>28392</v>
      </c>
    </row>
    <row r="10" spans="2:6" ht="10.8" thickBot="1" x14ac:dyDescent="0.25">
      <c r="B10" s="38" t="s">
        <v>59</v>
      </c>
      <c r="C10" s="8"/>
      <c r="D10" s="12">
        <v>-50566</v>
      </c>
      <c r="E10" s="11"/>
      <c r="F10" s="11">
        <v>-13524</v>
      </c>
    </row>
    <row r="11" spans="2:6" x14ac:dyDescent="0.2">
      <c r="B11" s="13"/>
      <c r="C11" s="8"/>
      <c r="D11" s="11"/>
      <c r="E11" s="11"/>
      <c r="F11" s="11"/>
    </row>
    <row r="12" spans="2:6" ht="11.4" thickBot="1" x14ac:dyDescent="0.25">
      <c r="B12" s="14" t="s">
        <v>52</v>
      </c>
      <c r="C12" s="15"/>
      <c r="D12" s="16">
        <f>SUM(D9:D10)</f>
        <v>24461</v>
      </c>
      <c r="E12" s="17"/>
      <c r="F12" s="16">
        <f>SUM(F9:F10)</f>
        <v>14868</v>
      </c>
    </row>
    <row r="13" spans="2:6" ht="10.8" thickTop="1" x14ac:dyDescent="0.2">
      <c r="B13" s="18"/>
      <c r="C13" s="8"/>
      <c r="D13" s="19"/>
      <c r="E13" s="11"/>
      <c r="F13" s="19"/>
    </row>
    <row r="14" spans="2:6" x14ac:dyDescent="0.2">
      <c r="B14" s="18" t="s">
        <v>36</v>
      </c>
      <c r="C14" s="8"/>
      <c r="D14" s="11">
        <v>1361</v>
      </c>
      <c r="E14" s="11"/>
      <c r="F14" s="11">
        <v>1025</v>
      </c>
    </row>
    <row r="15" spans="2:6" x14ac:dyDescent="0.2">
      <c r="B15" s="18" t="s">
        <v>37</v>
      </c>
      <c r="C15" s="8"/>
      <c r="D15" s="11">
        <v>-25609</v>
      </c>
      <c r="E15" s="11"/>
      <c r="F15" s="11">
        <v>-19283</v>
      </c>
    </row>
    <row r="16" spans="2:6" x14ac:dyDescent="0.2">
      <c r="B16" s="18" t="s">
        <v>38</v>
      </c>
      <c r="C16" s="8"/>
      <c r="D16" s="11">
        <v>-3771</v>
      </c>
      <c r="E16" s="11"/>
      <c r="F16" s="11">
        <v>-3966</v>
      </c>
    </row>
    <row r="17" spans="2:6" x14ac:dyDescent="0.2">
      <c r="B17" s="18" t="s">
        <v>39</v>
      </c>
      <c r="C17" s="8"/>
      <c r="D17" s="11">
        <v>-607</v>
      </c>
      <c r="E17" s="11"/>
      <c r="F17" s="11">
        <v>-3204</v>
      </c>
    </row>
    <row r="18" spans="2:6" x14ac:dyDescent="0.2">
      <c r="B18" s="18" t="s">
        <v>40</v>
      </c>
      <c r="C18" s="8"/>
      <c r="D18" s="11">
        <v>-1398</v>
      </c>
      <c r="E18" s="11"/>
      <c r="F18" s="11">
        <v>-727</v>
      </c>
    </row>
    <row r="19" spans="2:6" ht="10.8" thickBot="1" x14ac:dyDescent="0.25">
      <c r="B19" s="18" t="s">
        <v>41</v>
      </c>
      <c r="C19" s="8"/>
      <c r="D19" s="20">
        <v>77660</v>
      </c>
      <c r="E19" s="11"/>
      <c r="F19" s="20">
        <v>86761</v>
      </c>
    </row>
    <row r="20" spans="2:6" ht="10.8" x14ac:dyDescent="0.2">
      <c r="B20" s="14"/>
      <c r="C20" s="15"/>
      <c r="D20" s="17"/>
      <c r="E20" s="17"/>
      <c r="F20" s="17"/>
    </row>
    <row r="21" spans="2:6" ht="11.4" thickBot="1" x14ac:dyDescent="0.25">
      <c r="B21" s="14" t="s">
        <v>42</v>
      </c>
      <c r="C21" s="15"/>
      <c r="D21" s="16">
        <f>D12+SUM(D14:D19)</f>
        <v>72097</v>
      </c>
      <c r="E21" s="17"/>
      <c r="F21" s="16">
        <f>F12+SUM(F14:F19)</f>
        <v>75474</v>
      </c>
    </row>
    <row r="22" spans="2:6" ht="10.8" thickTop="1" x14ac:dyDescent="0.2">
      <c r="B22" s="21"/>
      <c r="C22" s="8"/>
      <c r="D22" s="11"/>
      <c r="E22" s="11"/>
      <c r="F22" s="11"/>
    </row>
    <row r="23" spans="2:6" x14ac:dyDescent="0.2">
      <c r="B23" s="18" t="s">
        <v>43</v>
      </c>
      <c r="C23" s="8"/>
      <c r="D23" s="10">
        <v>13751</v>
      </c>
      <c r="E23" s="11"/>
      <c r="F23" s="11">
        <v>8520</v>
      </c>
    </row>
    <row r="24" spans="2:6" x14ac:dyDescent="0.2">
      <c r="B24" s="18" t="s">
        <v>44</v>
      </c>
      <c r="C24" s="8"/>
      <c r="D24" s="10">
        <v>-9951</v>
      </c>
      <c r="E24" s="11"/>
      <c r="F24" s="11">
        <v>-5955</v>
      </c>
    </row>
    <row r="25" spans="2:6" ht="10.8" thickBot="1" x14ac:dyDescent="0.25">
      <c r="B25" s="22" t="s">
        <v>45</v>
      </c>
      <c r="C25" s="5"/>
      <c r="D25" s="23">
        <f>SUM(D23:D24)</f>
        <v>3800</v>
      </c>
      <c r="E25" s="23"/>
      <c r="F25" s="23">
        <f>SUM(F23:F24)</f>
        <v>2565</v>
      </c>
    </row>
    <row r="26" spans="2:6" x14ac:dyDescent="0.2">
      <c r="B26" s="18"/>
      <c r="C26" s="8"/>
      <c r="D26" s="11"/>
      <c r="E26" s="11"/>
      <c r="F26" s="11"/>
    </row>
    <row r="27" spans="2:6" ht="11.4" thickBot="1" x14ac:dyDescent="0.25">
      <c r="B27" s="14" t="s">
        <v>46</v>
      </c>
      <c r="C27" s="15"/>
      <c r="D27" s="16">
        <f>SUM(D25+D21)</f>
        <v>75897</v>
      </c>
      <c r="E27" s="17"/>
      <c r="F27" s="16">
        <f>SUM(F25+F21)</f>
        <v>78039</v>
      </c>
    </row>
    <row r="28" spans="2:6" ht="10.8" thickTop="1" x14ac:dyDescent="0.2">
      <c r="B28" s="18"/>
      <c r="C28" s="8"/>
      <c r="D28" s="11"/>
      <c r="E28" s="11"/>
      <c r="F28" s="11"/>
    </row>
    <row r="29" spans="2:6" x14ac:dyDescent="0.2">
      <c r="B29" s="18" t="s">
        <v>47</v>
      </c>
      <c r="C29" s="8"/>
      <c r="D29" s="10">
        <v>-12568</v>
      </c>
      <c r="E29" s="11"/>
      <c r="F29" s="11">
        <v>-13190</v>
      </c>
    </row>
    <row r="30" spans="2:6" ht="10.8" x14ac:dyDescent="0.2">
      <c r="B30" s="14"/>
      <c r="C30" s="15"/>
      <c r="D30" s="11"/>
      <c r="E30" s="17"/>
      <c r="F30" s="11"/>
    </row>
    <row r="31" spans="2:6" ht="11.4" thickBot="1" x14ac:dyDescent="0.25">
      <c r="B31" s="22" t="s">
        <v>48</v>
      </c>
      <c r="C31" s="15"/>
      <c r="D31" s="16">
        <f>SUM(D27:D29)</f>
        <v>63329</v>
      </c>
      <c r="E31" s="17"/>
      <c r="F31" s="16">
        <f>SUM(F27:F29)</f>
        <v>64849</v>
      </c>
    </row>
    <row r="32" spans="2:6" ht="10.8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4E99-352A-4483-8EB5-358C7B82B328}">
  <dimension ref="B1:F55"/>
  <sheetViews>
    <sheetView workbookViewId="0">
      <selection activeCell="B5" sqref="B5"/>
    </sheetView>
  </sheetViews>
  <sheetFormatPr defaultRowHeight="10.199999999999999" x14ac:dyDescent="0.2"/>
  <cols>
    <col min="1" max="1" width="8.88671875" style="2"/>
    <col min="2" max="2" width="30" style="2" customWidth="1"/>
    <col min="3" max="3" width="8.88671875" style="2"/>
    <col min="4" max="4" width="13.6640625" style="2" customWidth="1"/>
    <col min="5" max="5" width="1.88671875" style="2" customWidth="1"/>
    <col min="6" max="6" width="13.6640625" style="2" customWidth="1"/>
    <col min="7" max="16384" width="8.88671875" style="2"/>
  </cols>
  <sheetData>
    <row r="1" spans="2:6" ht="10.8" x14ac:dyDescent="0.25">
      <c r="B1" s="1" t="s">
        <v>33</v>
      </c>
    </row>
    <row r="2" spans="2:6" ht="10.8" x14ac:dyDescent="0.25">
      <c r="B2" s="1" t="s">
        <v>54</v>
      </c>
    </row>
    <row r="3" spans="2:6" x14ac:dyDescent="0.2">
      <c r="B3" s="3" t="s">
        <v>57</v>
      </c>
    </row>
    <row r="4" spans="2:6" ht="10.8" x14ac:dyDescent="0.25">
      <c r="B4" s="4" t="s">
        <v>34</v>
      </c>
    </row>
    <row r="7" spans="2:6" ht="10.8" thickBot="1" x14ac:dyDescent="0.25">
      <c r="C7" s="7"/>
      <c r="D7" s="24">
        <v>44926</v>
      </c>
      <c r="E7" s="25"/>
      <c r="F7" s="24">
        <v>44561</v>
      </c>
    </row>
    <row r="8" spans="2:6" ht="10.8" thickTop="1" x14ac:dyDescent="0.2">
      <c r="B8" s="26"/>
      <c r="C8" s="25"/>
      <c r="D8" s="27"/>
      <c r="E8" s="25"/>
      <c r="F8" s="27"/>
    </row>
    <row r="9" spans="2:6" x14ac:dyDescent="0.2">
      <c r="B9" s="26" t="s">
        <v>0</v>
      </c>
      <c r="C9" s="13"/>
      <c r="E9" s="25"/>
    </row>
    <row r="10" spans="2:6" x14ac:dyDescent="0.2">
      <c r="B10" s="26" t="s">
        <v>1</v>
      </c>
      <c r="C10" s="13"/>
      <c r="E10" s="13"/>
    </row>
    <row r="11" spans="2:6" x14ac:dyDescent="0.2">
      <c r="B11" s="9" t="s">
        <v>2</v>
      </c>
      <c r="C11" s="13"/>
      <c r="D11" s="28">
        <v>21545</v>
      </c>
      <c r="E11" s="28"/>
      <c r="F11" s="28">
        <v>14162</v>
      </c>
    </row>
    <row r="12" spans="2:6" x14ac:dyDescent="0.2">
      <c r="B12" s="9" t="s">
        <v>3</v>
      </c>
      <c r="C12" s="13"/>
      <c r="D12" s="28">
        <v>114</v>
      </c>
      <c r="E12" s="28"/>
      <c r="F12" s="28">
        <v>144</v>
      </c>
    </row>
    <row r="13" spans="2:6" x14ac:dyDescent="0.2">
      <c r="B13" s="2" t="s">
        <v>55</v>
      </c>
      <c r="C13" s="13"/>
      <c r="D13" s="28">
        <v>67197</v>
      </c>
      <c r="E13" s="28"/>
      <c r="F13" s="28">
        <v>0</v>
      </c>
    </row>
    <row r="14" spans="2:6" x14ac:dyDescent="0.2">
      <c r="B14" s="9" t="s">
        <v>5</v>
      </c>
      <c r="C14" s="13"/>
      <c r="D14" s="28">
        <v>1485</v>
      </c>
      <c r="E14" s="28"/>
      <c r="F14" s="28">
        <v>0</v>
      </c>
    </row>
    <row r="15" spans="2:6" x14ac:dyDescent="0.2">
      <c r="B15" s="9" t="s">
        <v>6</v>
      </c>
      <c r="C15" s="13"/>
      <c r="D15" s="28">
        <v>678669</v>
      </c>
      <c r="E15" s="28"/>
      <c r="F15" s="28">
        <v>568758</v>
      </c>
    </row>
    <row r="16" spans="2:6" ht="10.8" thickBot="1" x14ac:dyDescent="0.25">
      <c r="B16" s="2" t="s">
        <v>56</v>
      </c>
      <c r="C16" s="13"/>
      <c r="D16" s="37">
        <v>36216</v>
      </c>
      <c r="E16" s="28"/>
      <c r="F16" s="37">
        <v>56542</v>
      </c>
    </row>
    <row r="17" spans="2:6" ht="10.8" thickBot="1" x14ac:dyDescent="0.25">
      <c r="B17" s="26" t="s">
        <v>7</v>
      </c>
      <c r="C17" s="25"/>
      <c r="D17" s="29">
        <f>SUM(D11:D16)</f>
        <v>805226</v>
      </c>
      <c r="E17" s="30"/>
      <c r="F17" s="29">
        <f>SUM(F11:F16)</f>
        <v>639606</v>
      </c>
    </row>
    <row r="18" spans="2:6" ht="10.8" thickTop="1" x14ac:dyDescent="0.2">
      <c r="B18" s="26"/>
      <c r="C18" s="25"/>
      <c r="D18" s="28"/>
      <c r="E18" s="30"/>
      <c r="F18" s="28"/>
    </row>
    <row r="19" spans="2:6" x14ac:dyDescent="0.2">
      <c r="B19" s="26" t="s">
        <v>8</v>
      </c>
      <c r="C19" s="13"/>
      <c r="D19" s="28"/>
      <c r="E19" s="28"/>
      <c r="F19" s="28"/>
    </row>
    <row r="20" spans="2:6" x14ac:dyDescent="0.2">
      <c r="B20" s="9" t="s">
        <v>9</v>
      </c>
      <c r="C20" s="13"/>
      <c r="D20" s="28">
        <v>429405</v>
      </c>
      <c r="E20" s="28"/>
      <c r="F20" s="28">
        <v>268290</v>
      </c>
    </row>
    <row r="21" spans="2:6" x14ac:dyDescent="0.2">
      <c r="B21" s="9" t="s">
        <v>10</v>
      </c>
      <c r="C21" s="13"/>
      <c r="D21" s="28">
        <v>33892</v>
      </c>
      <c r="E21" s="28"/>
      <c r="F21" s="28">
        <v>108321</v>
      </c>
    </row>
    <row r="22" spans="2:6" x14ac:dyDescent="0.2">
      <c r="B22" s="9" t="s">
        <v>60</v>
      </c>
      <c r="C22" s="13"/>
      <c r="D22" s="28">
        <v>14854</v>
      </c>
      <c r="E22" s="28"/>
      <c r="F22" s="28">
        <v>15353</v>
      </c>
    </row>
    <row r="23" spans="2:6" x14ac:dyDescent="0.2">
      <c r="B23" s="9" t="s">
        <v>11</v>
      </c>
      <c r="C23" s="13"/>
      <c r="D23" s="28">
        <v>46857</v>
      </c>
      <c r="E23" s="28"/>
      <c r="F23" s="28">
        <v>36171</v>
      </c>
    </row>
    <row r="24" spans="2:6" ht="10.8" thickBot="1" x14ac:dyDescent="0.25">
      <c r="B24" s="26" t="s">
        <v>12</v>
      </c>
      <c r="C24" s="25"/>
      <c r="D24" s="29">
        <f>SUM(D20:D23)</f>
        <v>525008</v>
      </c>
      <c r="E24" s="30"/>
      <c r="F24" s="29">
        <f>SUM(F20:F23)</f>
        <v>428135</v>
      </c>
    </row>
    <row r="25" spans="2:6" ht="11.4" thickTop="1" thickBot="1" x14ac:dyDescent="0.25">
      <c r="B25" s="26" t="s">
        <v>13</v>
      </c>
      <c r="C25" s="25"/>
      <c r="D25" s="29">
        <f>D24+D17</f>
        <v>1330234</v>
      </c>
      <c r="E25" s="30"/>
      <c r="F25" s="29">
        <f>F24+F17</f>
        <v>1067741</v>
      </c>
    </row>
    <row r="26" spans="2:6" ht="10.8" thickTop="1" x14ac:dyDescent="0.2">
      <c r="B26" s="26"/>
      <c r="C26" s="25"/>
      <c r="D26" s="30"/>
      <c r="E26" s="30"/>
      <c r="F26" s="30"/>
    </row>
    <row r="27" spans="2:6" x14ac:dyDescent="0.2">
      <c r="B27" s="26" t="s">
        <v>14</v>
      </c>
      <c r="C27" s="13"/>
      <c r="D27" s="28"/>
      <c r="E27" s="28"/>
      <c r="F27" s="28"/>
    </row>
    <row r="28" spans="2:6" x14ac:dyDescent="0.2">
      <c r="B28" s="26" t="s">
        <v>15</v>
      </c>
      <c r="C28" s="13"/>
      <c r="D28" s="28"/>
      <c r="E28" s="28"/>
      <c r="F28" s="28"/>
    </row>
    <row r="29" spans="2:6" x14ac:dyDescent="0.2">
      <c r="B29" s="9" t="s">
        <v>16</v>
      </c>
      <c r="C29" s="25"/>
      <c r="D29" s="28">
        <v>598884</v>
      </c>
      <c r="E29" s="28"/>
      <c r="F29" s="28">
        <v>401214</v>
      </c>
    </row>
    <row r="30" spans="2:6" x14ac:dyDescent="0.2">
      <c r="B30" s="9" t="s">
        <v>17</v>
      </c>
      <c r="C30" s="25"/>
      <c r="D30" s="28">
        <v>40493</v>
      </c>
      <c r="E30" s="28"/>
      <c r="F30" s="28">
        <v>-4475</v>
      </c>
    </row>
    <row r="31" spans="2:6" x14ac:dyDescent="0.2">
      <c r="B31" s="9" t="s">
        <v>18</v>
      </c>
      <c r="C31" s="25"/>
      <c r="D31" s="28">
        <v>3001</v>
      </c>
      <c r="E31" s="28"/>
      <c r="F31" s="28">
        <v>3001</v>
      </c>
    </row>
    <row r="32" spans="2:6" x14ac:dyDescent="0.2">
      <c r="B32" s="9" t="s">
        <v>19</v>
      </c>
      <c r="C32" s="25"/>
      <c r="D32" s="28">
        <v>38318</v>
      </c>
      <c r="E32" s="28"/>
      <c r="F32" s="28">
        <v>12389</v>
      </c>
    </row>
    <row r="33" spans="2:6" x14ac:dyDescent="0.2">
      <c r="B33" s="9" t="s">
        <v>20</v>
      </c>
      <c r="C33" s="25"/>
      <c r="D33" s="28">
        <v>-268</v>
      </c>
      <c r="E33" s="28"/>
      <c r="F33" s="28">
        <v>-841</v>
      </c>
    </row>
    <row r="34" spans="2:6" x14ac:dyDescent="0.2">
      <c r="B34" s="9" t="s">
        <v>21</v>
      </c>
      <c r="C34" s="25"/>
      <c r="D34" s="28">
        <v>160755</v>
      </c>
      <c r="E34" s="28"/>
      <c r="F34" s="28">
        <v>289279</v>
      </c>
    </row>
    <row r="35" spans="2:6" x14ac:dyDescent="0.2">
      <c r="B35" s="9" t="s">
        <v>51</v>
      </c>
      <c r="C35" s="25"/>
      <c r="D35" s="28">
        <v>0</v>
      </c>
      <c r="E35" s="28"/>
      <c r="F35" s="28">
        <v>0</v>
      </c>
    </row>
    <row r="36" spans="2:6" ht="10.8" thickBot="1" x14ac:dyDescent="0.25">
      <c r="B36" s="9" t="s">
        <v>61</v>
      </c>
      <c r="C36" s="25"/>
      <c r="D36" s="28">
        <v>0</v>
      </c>
      <c r="E36" s="28"/>
      <c r="F36" s="28">
        <v>0</v>
      </c>
    </row>
    <row r="37" spans="2:6" ht="10.8" thickBot="1" x14ac:dyDescent="0.25">
      <c r="B37" s="26" t="s">
        <v>22</v>
      </c>
      <c r="C37" s="25"/>
      <c r="D37" s="31">
        <f>SUM(D29:D36)</f>
        <v>841183</v>
      </c>
      <c r="E37" s="32"/>
      <c r="F37" s="31">
        <f>SUM(F29:F36)</f>
        <v>700567</v>
      </c>
    </row>
    <row r="38" spans="2:6" x14ac:dyDescent="0.2">
      <c r="B38" s="26"/>
      <c r="C38" s="25"/>
      <c r="D38" s="30"/>
      <c r="E38" s="30"/>
      <c r="F38" s="30"/>
    </row>
    <row r="39" spans="2:6" x14ac:dyDescent="0.2">
      <c r="B39" s="26" t="s">
        <v>23</v>
      </c>
      <c r="C39" s="13"/>
      <c r="D39" s="28"/>
      <c r="E39" s="28"/>
      <c r="F39" s="28"/>
    </row>
    <row r="40" spans="2:6" x14ac:dyDescent="0.2">
      <c r="B40" s="9" t="s">
        <v>24</v>
      </c>
      <c r="C40" s="13"/>
      <c r="D40" s="28">
        <v>232860</v>
      </c>
      <c r="E40" s="28"/>
      <c r="F40" s="28">
        <v>88830</v>
      </c>
    </row>
    <row r="41" spans="2:6" x14ac:dyDescent="0.2">
      <c r="B41" s="9" t="s">
        <v>25</v>
      </c>
      <c r="C41" s="13"/>
      <c r="D41" s="28">
        <v>12260</v>
      </c>
      <c r="E41" s="28"/>
      <c r="F41" s="28">
        <v>5514</v>
      </c>
    </row>
    <row r="42" spans="2:6" ht="10.8" thickBot="1" x14ac:dyDescent="0.25">
      <c r="B42" s="9" t="s">
        <v>26</v>
      </c>
      <c r="C42" s="13"/>
      <c r="D42" s="28">
        <v>81058</v>
      </c>
      <c r="E42" s="28"/>
      <c r="F42" s="28">
        <v>68490</v>
      </c>
    </row>
    <row r="43" spans="2:6" ht="10.8" thickBot="1" x14ac:dyDescent="0.25">
      <c r="B43" s="26" t="s">
        <v>27</v>
      </c>
      <c r="C43" s="25"/>
      <c r="D43" s="33">
        <f>SUM(D40:D42)</f>
        <v>326178</v>
      </c>
      <c r="E43" s="30"/>
      <c r="F43" s="33">
        <v>162834</v>
      </c>
    </row>
    <row r="44" spans="2:6" x14ac:dyDescent="0.2">
      <c r="B44" s="26"/>
      <c r="C44" s="25"/>
      <c r="D44" s="30"/>
      <c r="E44" s="30"/>
      <c r="F44" s="30"/>
    </row>
    <row r="45" spans="2:6" x14ac:dyDescent="0.2">
      <c r="B45" s="26" t="s">
        <v>28</v>
      </c>
      <c r="C45" s="13"/>
      <c r="D45" s="28"/>
      <c r="E45" s="28"/>
      <c r="F45" s="28"/>
    </row>
    <row r="46" spans="2:6" x14ac:dyDescent="0.2">
      <c r="B46" s="9" t="s">
        <v>24</v>
      </c>
      <c r="C46" s="13"/>
      <c r="D46" s="28">
        <v>97491</v>
      </c>
      <c r="E46" s="28"/>
      <c r="F46" s="28">
        <v>145489</v>
      </c>
    </row>
    <row r="47" spans="2:6" x14ac:dyDescent="0.2">
      <c r="B47" s="9" t="s">
        <v>25</v>
      </c>
      <c r="C47" s="13"/>
      <c r="D47" s="28">
        <v>29083</v>
      </c>
      <c r="E47" s="28"/>
      <c r="F47" s="28">
        <v>29414</v>
      </c>
    </row>
    <row r="48" spans="2:6" x14ac:dyDescent="0.2">
      <c r="B48" s="9" t="s">
        <v>62</v>
      </c>
      <c r="C48" s="13"/>
      <c r="D48" s="28">
        <v>35946</v>
      </c>
      <c r="E48" s="28"/>
      <c r="F48" s="28">
        <v>28149</v>
      </c>
    </row>
    <row r="49" spans="2:6" ht="10.8" thickBot="1" x14ac:dyDescent="0.25">
      <c r="B49" s="9" t="s">
        <v>29</v>
      </c>
      <c r="C49" s="13"/>
      <c r="D49" s="28">
        <v>353</v>
      </c>
      <c r="E49" s="28"/>
      <c r="F49" s="28">
        <v>1288</v>
      </c>
    </row>
    <row r="50" spans="2:6" ht="10.8" thickBot="1" x14ac:dyDescent="0.25">
      <c r="B50" s="26" t="s">
        <v>30</v>
      </c>
      <c r="C50" s="25"/>
      <c r="D50" s="34">
        <f>SUM(D46:D49)</f>
        <v>162873</v>
      </c>
      <c r="E50" s="30"/>
      <c r="F50" s="34">
        <f>SUM(F46:F49)</f>
        <v>204340</v>
      </c>
    </row>
    <row r="51" spans="2:6" ht="11.4" thickTop="1" thickBot="1" x14ac:dyDescent="0.25">
      <c r="B51" s="26" t="s">
        <v>31</v>
      </c>
      <c r="C51" s="25"/>
      <c r="D51" s="35">
        <f>D50+D43</f>
        <v>489051</v>
      </c>
      <c r="E51" s="30"/>
      <c r="F51" s="35">
        <f>F50+F43</f>
        <v>367174</v>
      </c>
    </row>
    <row r="52" spans="2:6" ht="10.8" thickBot="1" x14ac:dyDescent="0.25">
      <c r="B52" s="26"/>
      <c r="C52" s="25"/>
      <c r="D52" s="29"/>
      <c r="E52" s="30"/>
      <c r="F52" s="29"/>
    </row>
    <row r="53" spans="2:6" ht="11.4" thickTop="1" thickBot="1" x14ac:dyDescent="0.25">
      <c r="B53" s="26" t="s">
        <v>32</v>
      </c>
      <c r="C53" s="25"/>
      <c r="D53" s="35">
        <f>D51+D37</f>
        <v>1330234</v>
      </c>
      <c r="E53" s="30"/>
      <c r="F53" s="35">
        <f>F51+F37</f>
        <v>1067741</v>
      </c>
    </row>
    <row r="55" spans="2:6" x14ac:dyDescent="0.2">
      <c r="D55" s="36">
        <f>D53-D25</f>
        <v>0</v>
      </c>
      <c r="F55" s="36">
        <f>F53-F25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4"/>
  <sheetViews>
    <sheetView workbookViewId="0">
      <selection activeCell="D56" sqref="D56"/>
    </sheetView>
  </sheetViews>
  <sheetFormatPr defaultRowHeight="10.199999999999999" x14ac:dyDescent="0.2"/>
  <cols>
    <col min="1" max="1" width="8.88671875" style="2"/>
    <col min="2" max="2" width="27.77734375" style="2" customWidth="1"/>
    <col min="3" max="3" width="8.88671875" style="2"/>
    <col min="4" max="4" width="14.33203125" style="2" customWidth="1"/>
    <col min="5" max="5" width="1.21875" style="2" customWidth="1"/>
    <col min="6" max="6" width="14.109375" style="2" customWidth="1"/>
    <col min="7" max="16384" width="8.88671875" style="2"/>
  </cols>
  <sheetData>
    <row r="1" spans="2:6" ht="10.8" x14ac:dyDescent="0.25">
      <c r="B1" s="4" t="s">
        <v>33</v>
      </c>
    </row>
    <row r="2" spans="2:6" ht="21.6" x14ac:dyDescent="0.25">
      <c r="B2" s="4" t="s">
        <v>50</v>
      </c>
    </row>
    <row r="3" spans="2:6" x14ac:dyDescent="0.2">
      <c r="B3" s="3" t="s">
        <v>57</v>
      </c>
    </row>
    <row r="4" spans="2:6" ht="10.8" x14ac:dyDescent="0.25">
      <c r="B4" s="4" t="s">
        <v>34</v>
      </c>
    </row>
    <row r="5" spans="2:6" ht="10.8" x14ac:dyDescent="0.25">
      <c r="B5" s="4"/>
    </row>
    <row r="6" spans="2:6" ht="10.8" x14ac:dyDescent="0.25">
      <c r="B6" s="4"/>
    </row>
    <row r="7" spans="2:6" ht="10.8" x14ac:dyDescent="0.25">
      <c r="B7" s="4"/>
    </row>
    <row r="8" spans="2:6" ht="10.8" thickBot="1" x14ac:dyDescent="0.25">
      <c r="C8" s="7"/>
      <c r="D8" s="24">
        <v>44926</v>
      </c>
      <c r="E8" s="25"/>
      <c r="F8" s="24">
        <v>44561</v>
      </c>
    </row>
    <row r="9" spans="2:6" ht="10.8" thickTop="1" x14ac:dyDescent="0.2">
      <c r="B9" s="26"/>
      <c r="C9" s="25"/>
      <c r="D9" s="27"/>
      <c r="E9" s="25"/>
      <c r="F9" s="27"/>
    </row>
    <row r="10" spans="2:6" x14ac:dyDescent="0.2">
      <c r="B10" s="26" t="s">
        <v>0</v>
      </c>
      <c r="C10" s="13"/>
      <c r="E10" s="25"/>
    </row>
    <row r="11" spans="2:6" x14ac:dyDescent="0.2">
      <c r="B11" s="26" t="s">
        <v>1</v>
      </c>
      <c r="C11" s="13"/>
      <c r="E11" s="13"/>
    </row>
    <row r="12" spans="2:6" x14ac:dyDescent="0.2">
      <c r="B12" s="9" t="s">
        <v>2</v>
      </c>
      <c r="C12" s="13"/>
      <c r="D12" s="28">
        <v>65647.537158576117</v>
      </c>
      <c r="E12" s="28"/>
      <c r="F12" s="28">
        <v>15215</v>
      </c>
    </row>
    <row r="13" spans="2:6" x14ac:dyDescent="0.2">
      <c r="B13" s="9" t="s">
        <v>3</v>
      </c>
      <c r="C13" s="13"/>
      <c r="D13" s="28">
        <v>534</v>
      </c>
      <c r="E13" s="28"/>
      <c r="F13" s="28">
        <v>221</v>
      </c>
    </row>
    <row r="14" spans="2:6" x14ac:dyDescent="0.2">
      <c r="B14" s="9" t="s">
        <v>4</v>
      </c>
      <c r="C14" s="13"/>
      <c r="D14" s="28">
        <v>3543</v>
      </c>
      <c r="E14" s="28"/>
      <c r="F14" s="28">
        <v>0</v>
      </c>
    </row>
    <row r="15" spans="2:6" x14ac:dyDescent="0.2">
      <c r="B15" s="9" t="s">
        <v>5</v>
      </c>
      <c r="C15" s="13"/>
      <c r="D15" s="28">
        <v>4317</v>
      </c>
      <c r="E15" s="28"/>
      <c r="F15" s="28">
        <v>0</v>
      </c>
    </row>
    <row r="16" spans="2:6" x14ac:dyDescent="0.2">
      <c r="B16" s="9" t="s">
        <v>6</v>
      </c>
      <c r="C16" s="13"/>
      <c r="D16" s="28">
        <v>653725</v>
      </c>
      <c r="E16" s="28"/>
      <c r="F16" s="28">
        <v>571882</v>
      </c>
    </row>
    <row r="17" spans="2:6" ht="10.8" thickBot="1" x14ac:dyDescent="0.25">
      <c r="B17" s="26" t="s">
        <v>7</v>
      </c>
      <c r="C17" s="25"/>
      <c r="D17" s="29">
        <f>SUM(D12:D16)</f>
        <v>727766.53715857607</v>
      </c>
      <c r="E17" s="30"/>
      <c r="F17" s="29">
        <f>SUM(F12:F16)</f>
        <v>587318</v>
      </c>
    </row>
    <row r="18" spans="2:6" ht="10.8" thickTop="1" x14ac:dyDescent="0.2">
      <c r="B18" s="26"/>
      <c r="C18" s="25"/>
      <c r="D18" s="28"/>
      <c r="E18" s="30"/>
      <c r="F18" s="28"/>
    </row>
    <row r="19" spans="2:6" x14ac:dyDescent="0.2">
      <c r="B19" s="26" t="s">
        <v>8</v>
      </c>
      <c r="C19" s="13"/>
      <c r="D19" s="28"/>
      <c r="E19" s="28"/>
      <c r="F19" s="28"/>
    </row>
    <row r="20" spans="2:6" x14ac:dyDescent="0.2">
      <c r="B20" s="9" t="s">
        <v>9</v>
      </c>
      <c r="C20" s="13"/>
      <c r="D20" s="28">
        <v>617698</v>
      </c>
      <c r="E20" s="28"/>
      <c r="F20" s="28">
        <v>538922</v>
      </c>
    </row>
    <row r="21" spans="2:6" x14ac:dyDescent="0.2">
      <c r="B21" s="9" t="s">
        <v>10</v>
      </c>
      <c r="C21" s="13"/>
      <c r="D21" s="28">
        <v>25561</v>
      </c>
      <c r="E21" s="28"/>
      <c r="F21" s="28">
        <v>19127</v>
      </c>
    </row>
    <row r="22" spans="2:6" x14ac:dyDescent="0.2">
      <c r="B22" s="50" t="s">
        <v>60</v>
      </c>
      <c r="C22" s="13"/>
      <c r="D22" s="28">
        <v>17228</v>
      </c>
      <c r="E22" s="28"/>
      <c r="F22" s="28">
        <v>17008</v>
      </c>
    </row>
    <row r="23" spans="2:6" x14ac:dyDescent="0.2">
      <c r="B23" s="9" t="s">
        <v>11</v>
      </c>
      <c r="C23" s="13"/>
      <c r="D23" s="28">
        <v>55108</v>
      </c>
      <c r="E23" s="28"/>
      <c r="F23" s="28">
        <v>42037</v>
      </c>
    </row>
    <row r="24" spans="2:6" ht="10.8" thickBot="1" x14ac:dyDescent="0.25">
      <c r="B24" s="26" t="s">
        <v>12</v>
      </c>
      <c r="C24" s="25"/>
      <c r="D24" s="29">
        <f>SUM(D20:D23)</f>
        <v>715595</v>
      </c>
      <c r="E24" s="30"/>
      <c r="F24" s="29">
        <f>SUM(F20:F23)</f>
        <v>617094</v>
      </c>
    </row>
    <row r="25" spans="2:6" ht="11.4" thickTop="1" thickBot="1" x14ac:dyDescent="0.25">
      <c r="B25" s="26" t="s">
        <v>13</v>
      </c>
      <c r="C25" s="25"/>
      <c r="D25" s="29">
        <f>D24+D17</f>
        <v>1443361.5371585761</v>
      </c>
      <c r="E25" s="30"/>
      <c r="F25" s="29">
        <f>F24+F17</f>
        <v>1204412</v>
      </c>
    </row>
    <row r="26" spans="2:6" ht="10.8" thickTop="1" x14ac:dyDescent="0.2">
      <c r="B26" s="26"/>
      <c r="C26" s="25"/>
      <c r="D26" s="30"/>
      <c r="E26" s="30"/>
      <c r="F26" s="30"/>
    </row>
    <row r="27" spans="2:6" x14ac:dyDescent="0.2">
      <c r="B27" s="26" t="s">
        <v>14</v>
      </c>
      <c r="C27" s="13"/>
      <c r="D27" s="28"/>
      <c r="E27" s="28"/>
      <c r="F27" s="28"/>
    </row>
    <row r="28" spans="2:6" x14ac:dyDescent="0.2">
      <c r="B28" s="26" t="s">
        <v>15</v>
      </c>
      <c r="C28" s="13"/>
      <c r="D28" s="28"/>
      <c r="E28" s="28"/>
      <c r="F28" s="28"/>
    </row>
    <row r="29" spans="2:6" x14ac:dyDescent="0.2">
      <c r="B29" s="9" t="s">
        <v>16</v>
      </c>
      <c r="C29" s="25"/>
      <c r="D29" s="28">
        <v>598884</v>
      </c>
      <c r="E29" s="28"/>
      <c r="F29" s="28">
        <v>401214</v>
      </c>
    </row>
    <row r="30" spans="2:6" x14ac:dyDescent="0.2">
      <c r="B30" s="9" t="s">
        <v>17</v>
      </c>
      <c r="C30" s="25"/>
      <c r="D30" s="28">
        <v>40492.730000000003</v>
      </c>
      <c r="E30" s="28"/>
      <c r="F30" s="28">
        <v>-4475</v>
      </c>
    </row>
    <row r="31" spans="2:6" x14ac:dyDescent="0.2">
      <c r="B31" s="9" t="s">
        <v>18</v>
      </c>
      <c r="C31" s="25"/>
      <c r="D31" s="28">
        <v>3001</v>
      </c>
      <c r="E31" s="28"/>
      <c r="F31" s="28">
        <v>3001</v>
      </c>
    </row>
    <row r="32" spans="2:6" x14ac:dyDescent="0.2">
      <c r="B32" s="9" t="s">
        <v>19</v>
      </c>
      <c r="C32" s="25"/>
      <c r="D32" s="28">
        <v>40266</v>
      </c>
      <c r="E32" s="28"/>
      <c r="F32" s="28">
        <v>14279</v>
      </c>
    </row>
    <row r="33" spans="2:6" x14ac:dyDescent="0.2">
      <c r="B33" s="9" t="s">
        <v>20</v>
      </c>
      <c r="C33" s="25"/>
      <c r="D33" s="28">
        <v>-268</v>
      </c>
      <c r="E33" s="28"/>
      <c r="F33" s="28">
        <v>-841</v>
      </c>
    </row>
    <row r="34" spans="2:6" x14ac:dyDescent="0.2">
      <c r="B34" s="9" t="s">
        <v>21</v>
      </c>
      <c r="C34" s="25"/>
      <c r="D34" s="28">
        <v>197390</v>
      </c>
      <c r="E34" s="28"/>
      <c r="F34" s="28">
        <v>303676</v>
      </c>
    </row>
    <row r="35" spans="2:6" ht="10.8" thickBot="1" x14ac:dyDescent="0.25">
      <c r="B35" s="9" t="s">
        <v>61</v>
      </c>
      <c r="C35" s="25"/>
      <c r="D35" s="28">
        <v>9854</v>
      </c>
      <c r="E35" s="28"/>
      <c r="F35" s="28">
        <v>0</v>
      </c>
    </row>
    <row r="36" spans="2:6" ht="10.8" thickBot="1" x14ac:dyDescent="0.25">
      <c r="B36" s="26" t="s">
        <v>22</v>
      </c>
      <c r="C36" s="25"/>
      <c r="D36" s="31">
        <f>SUM(D29:D35)</f>
        <v>889619.73</v>
      </c>
      <c r="E36" s="32"/>
      <c r="F36" s="31">
        <f>SUM(F29:F35)</f>
        <v>716854</v>
      </c>
    </row>
    <row r="37" spans="2:6" x14ac:dyDescent="0.2">
      <c r="B37" s="26"/>
      <c r="C37" s="25"/>
      <c r="D37" s="30"/>
      <c r="E37" s="30"/>
      <c r="F37" s="30"/>
    </row>
    <row r="38" spans="2:6" x14ac:dyDescent="0.2">
      <c r="B38" s="26" t="s">
        <v>23</v>
      </c>
      <c r="C38" s="13"/>
      <c r="D38" s="28"/>
      <c r="E38" s="28"/>
      <c r="F38" s="28"/>
    </row>
    <row r="39" spans="2:6" x14ac:dyDescent="0.2">
      <c r="B39" s="9" t="s">
        <v>24</v>
      </c>
      <c r="C39" s="13"/>
      <c r="D39" s="28">
        <v>268855</v>
      </c>
      <c r="E39" s="28"/>
      <c r="F39" s="28">
        <v>150121</v>
      </c>
    </row>
    <row r="40" spans="2:6" x14ac:dyDescent="0.2">
      <c r="B40" s="9" t="s">
        <v>25</v>
      </c>
      <c r="C40" s="13"/>
      <c r="D40" s="28">
        <v>8476</v>
      </c>
      <c r="E40" s="28"/>
      <c r="F40" s="28">
        <v>6914</v>
      </c>
    </row>
    <row r="41" spans="2:6" ht="10.8" thickBot="1" x14ac:dyDescent="0.25">
      <c r="B41" s="9" t="s">
        <v>26</v>
      </c>
      <c r="C41" s="13"/>
      <c r="D41" s="28">
        <v>81058</v>
      </c>
      <c r="E41" s="28"/>
      <c r="F41" s="28">
        <v>68490</v>
      </c>
    </row>
    <row r="42" spans="2:6" ht="10.8" thickBot="1" x14ac:dyDescent="0.25">
      <c r="B42" s="26" t="s">
        <v>27</v>
      </c>
      <c r="C42" s="25"/>
      <c r="D42" s="33">
        <f>SUM(D39:D41)</f>
        <v>358389</v>
      </c>
      <c r="E42" s="30"/>
      <c r="F42" s="33">
        <f>SUM(F39:F41)</f>
        <v>225525</v>
      </c>
    </row>
    <row r="43" spans="2:6" x14ac:dyDescent="0.2">
      <c r="B43" s="26"/>
      <c r="C43" s="25"/>
      <c r="D43" s="30"/>
      <c r="E43" s="30"/>
      <c r="F43" s="30"/>
    </row>
    <row r="44" spans="2:6" x14ac:dyDescent="0.2">
      <c r="B44" s="26" t="s">
        <v>28</v>
      </c>
      <c r="C44" s="13"/>
      <c r="D44" s="28"/>
      <c r="E44" s="28"/>
      <c r="F44" s="28"/>
    </row>
    <row r="45" spans="2:6" x14ac:dyDescent="0.2">
      <c r="B45" s="9" t="s">
        <v>24</v>
      </c>
      <c r="C45" s="13"/>
      <c r="D45" s="28">
        <v>118910</v>
      </c>
      <c r="E45" s="28"/>
      <c r="F45" s="28">
        <v>186912</v>
      </c>
    </row>
    <row r="46" spans="2:6" x14ac:dyDescent="0.2">
      <c r="B46" s="9" t="s">
        <v>25</v>
      </c>
      <c r="C46" s="13"/>
      <c r="D46" s="28">
        <v>36620</v>
      </c>
      <c r="E46" s="28"/>
      <c r="F46" s="28">
        <v>36527</v>
      </c>
    </row>
    <row r="47" spans="2:6" x14ac:dyDescent="0.2">
      <c r="B47" s="50" t="s">
        <v>65</v>
      </c>
      <c r="C47" s="13"/>
      <c r="D47" s="28">
        <v>39470</v>
      </c>
      <c r="E47" s="28"/>
      <c r="F47" s="28">
        <v>37306</v>
      </c>
    </row>
    <row r="48" spans="2:6" ht="10.8" thickBot="1" x14ac:dyDescent="0.25">
      <c r="B48" s="9" t="s">
        <v>29</v>
      </c>
      <c r="C48" s="13"/>
      <c r="D48" s="28">
        <v>353</v>
      </c>
      <c r="E48" s="28"/>
      <c r="F48" s="28">
        <v>1288</v>
      </c>
    </row>
    <row r="49" spans="2:6" ht="10.8" thickBot="1" x14ac:dyDescent="0.25">
      <c r="B49" s="26" t="s">
        <v>30</v>
      </c>
      <c r="C49" s="25"/>
      <c r="D49" s="34">
        <f>SUM(D45:D48)</f>
        <v>195353</v>
      </c>
      <c r="E49" s="30"/>
      <c r="F49" s="34">
        <f>SUM(F45:F48)</f>
        <v>262033</v>
      </c>
    </row>
    <row r="50" spans="2:6" ht="11.4" thickTop="1" thickBot="1" x14ac:dyDescent="0.25">
      <c r="B50" s="26" t="s">
        <v>31</v>
      </c>
      <c r="C50" s="25"/>
      <c r="D50" s="35">
        <f>D49+D42</f>
        <v>553742</v>
      </c>
      <c r="E50" s="30"/>
      <c r="F50" s="35">
        <f>F49+F42</f>
        <v>487558</v>
      </c>
    </row>
    <row r="51" spans="2:6" ht="10.8" thickBot="1" x14ac:dyDescent="0.25">
      <c r="B51" s="26"/>
      <c r="C51" s="25"/>
      <c r="D51" s="29"/>
      <c r="E51" s="30"/>
      <c r="F51" s="29"/>
    </row>
    <row r="52" spans="2:6" ht="11.4" thickTop="1" thickBot="1" x14ac:dyDescent="0.25">
      <c r="B52" s="26" t="s">
        <v>32</v>
      </c>
      <c r="C52" s="25"/>
      <c r="D52" s="35">
        <f>D50+D36</f>
        <v>1443361.73</v>
      </c>
      <c r="E52" s="30"/>
      <c r="F52" s="35">
        <f>F50+F36</f>
        <v>1204412</v>
      </c>
    </row>
    <row r="54" spans="2:6" x14ac:dyDescent="0.2">
      <c r="D54" s="36"/>
      <c r="F54" s="3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F008-C4E2-4CB7-B3DA-41CCEE0F0887}">
  <dimension ref="B1:F36"/>
  <sheetViews>
    <sheetView workbookViewId="0">
      <selection activeCell="D39" sqref="D39"/>
    </sheetView>
  </sheetViews>
  <sheetFormatPr defaultRowHeight="10.199999999999999" x14ac:dyDescent="0.2"/>
  <cols>
    <col min="1" max="1" width="8.88671875" style="2"/>
    <col min="2" max="2" width="33" style="2" customWidth="1"/>
    <col min="3" max="3" width="8.88671875" style="2"/>
    <col min="4" max="4" width="14.88671875" style="40" customWidth="1"/>
    <col min="5" max="5" width="1" style="40" customWidth="1"/>
    <col min="6" max="6" width="14.21875" style="40" customWidth="1"/>
    <col min="7" max="16384" width="8.88671875" style="2"/>
  </cols>
  <sheetData>
    <row r="1" spans="2:6" ht="10.8" x14ac:dyDescent="0.25">
      <c r="B1" s="1" t="s">
        <v>33</v>
      </c>
    </row>
    <row r="2" spans="2:6" ht="10.8" x14ac:dyDescent="0.25">
      <c r="B2" s="1" t="s">
        <v>49</v>
      </c>
    </row>
    <row r="3" spans="2:6" x14ac:dyDescent="0.2">
      <c r="B3" s="3" t="s">
        <v>57</v>
      </c>
    </row>
    <row r="4" spans="2:6" ht="10.8" x14ac:dyDescent="0.25">
      <c r="B4" s="4" t="s">
        <v>34</v>
      </c>
    </row>
    <row r="8" spans="2:6" ht="10.8" thickBot="1" x14ac:dyDescent="0.25">
      <c r="C8" s="5"/>
      <c r="D8" s="48">
        <v>44926</v>
      </c>
      <c r="E8" s="49"/>
      <c r="F8" s="48">
        <v>44561</v>
      </c>
    </row>
    <row r="9" spans="2:6" ht="10.8" thickTop="1" x14ac:dyDescent="0.2">
      <c r="B9" s="7"/>
      <c r="C9" s="8"/>
      <c r="E9" s="41"/>
    </row>
    <row r="10" spans="2:6" x14ac:dyDescent="0.2">
      <c r="B10" s="9" t="s">
        <v>58</v>
      </c>
      <c r="C10" s="8"/>
      <c r="D10" s="42">
        <v>219199</v>
      </c>
      <c r="E10" s="41"/>
      <c r="F10" s="41">
        <v>137585.185</v>
      </c>
    </row>
    <row r="11" spans="2:6" ht="10.8" thickBot="1" x14ac:dyDescent="0.25">
      <c r="B11" s="9" t="s">
        <v>59</v>
      </c>
      <c r="C11" s="8"/>
      <c r="D11" s="43">
        <v>-148508</v>
      </c>
      <c r="E11" s="41"/>
      <c r="F11" s="43">
        <v>-87739.453999999998</v>
      </c>
    </row>
    <row r="12" spans="2:6" x14ac:dyDescent="0.2">
      <c r="B12" s="13"/>
      <c r="C12" s="8"/>
      <c r="D12" s="41"/>
      <c r="E12" s="41"/>
      <c r="F12" s="41"/>
    </row>
    <row r="13" spans="2:6" ht="11.4" thickBot="1" x14ac:dyDescent="0.25">
      <c r="B13" s="14" t="s">
        <v>35</v>
      </c>
      <c r="C13" s="15"/>
      <c r="D13" s="44">
        <f>SUM(D10:D11)</f>
        <v>70691</v>
      </c>
      <c r="E13" s="45"/>
      <c r="F13" s="44">
        <f>SUM(F10:F11)</f>
        <v>49845.731</v>
      </c>
    </row>
    <row r="14" spans="2:6" ht="10.8" thickTop="1" x14ac:dyDescent="0.2">
      <c r="B14" s="18"/>
      <c r="C14" s="8"/>
      <c r="D14" s="42"/>
      <c r="E14" s="41"/>
      <c r="F14" s="42"/>
    </row>
    <row r="15" spans="2:6" x14ac:dyDescent="0.2">
      <c r="B15" s="18" t="s">
        <v>36</v>
      </c>
      <c r="C15" s="8"/>
      <c r="D15" s="41">
        <v>7306</v>
      </c>
      <c r="E15" s="41"/>
      <c r="F15" s="41">
        <v>543.21199999999999</v>
      </c>
    </row>
    <row r="16" spans="2:6" x14ac:dyDescent="0.2">
      <c r="B16" s="18" t="s">
        <v>37</v>
      </c>
      <c r="C16" s="8"/>
      <c r="D16" s="41">
        <v>-30182</v>
      </c>
      <c r="E16" s="41"/>
      <c r="F16" s="41">
        <v>-22741.258000000002</v>
      </c>
    </row>
    <row r="17" spans="2:6" x14ac:dyDescent="0.2">
      <c r="B17" s="18" t="s">
        <v>38</v>
      </c>
      <c r="C17" s="8"/>
      <c r="D17" s="41">
        <v>-5515</v>
      </c>
      <c r="E17" s="41"/>
      <c r="F17" s="41">
        <v>-6371.8729999999996</v>
      </c>
    </row>
    <row r="18" spans="2:6" x14ac:dyDescent="0.2">
      <c r="B18" s="18" t="s">
        <v>39</v>
      </c>
      <c r="C18" s="8"/>
      <c r="D18" s="41">
        <v>-8567</v>
      </c>
      <c r="E18" s="41"/>
      <c r="F18" s="41">
        <v>-8020.4</v>
      </c>
    </row>
    <row r="19" spans="2:6" x14ac:dyDescent="0.2">
      <c r="B19" s="18" t="s">
        <v>40</v>
      </c>
      <c r="C19" s="8"/>
      <c r="D19" s="41">
        <v>-2323</v>
      </c>
      <c r="E19" s="41"/>
      <c r="F19" s="41">
        <v>-1158.8230000000001</v>
      </c>
    </row>
    <row r="20" spans="2:6" ht="10.8" thickBot="1" x14ac:dyDescent="0.25">
      <c r="B20" s="18" t="s">
        <v>41</v>
      </c>
      <c r="C20" s="8"/>
      <c r="D20" s="46">
        <v>77660</v>
      </c>
      <c r="E20" s="41"/>
      <c r="F20" s="46">
        <v>86651.096999999994</v>
      </c>
    </row>
    <row r="21" spans="2:6" ht="10.8" x14ac:dyDescent="0.2">
      <c r="B21" s="14"/>
      <c r="C21" s="15"/>
      <c r="D21" s="45"/>
      <c r="E21" s="45"/>
      <c r="F21" s="45"/>
    </row>
    <row r="22" spans="2:6" ht="11.4" thickBot="1" x14ac:dyDescent="0.25">
      <c r="B22" s="14" t="s">
        <v>42</v>
      </c>
      <c r="C22" s="15"/>
      <c r="D22" s="44">
        <f>D13+SUM(D15:D20)</f>
        <v>109070</v>
      </c>
      <c r="E22" s="45"/>
      <c r="F22" s="44">
        <f>F13+SUM(F15:F20)</f>
        <v>98747.685999999987</v>
      </c>
    </row>
    <row r="23" spans="2:6" ht="10.8" thickTop="1" x14ac:dyDescent="0.2">
      <c r="B23" s="21"/>
      <c r="C23" s="8"/>
      <c r="D23" s="41"/>
      <c r="E23" s="41"/>
      <c r="F23" s="41"/>
    </row>
    <row r="24" spans="2:6" x14ac:dyDescent="0.2">
      <c r="B24" s="18" t="s">
        <v>43</v>
      </c>
      <c r="C24" s="8"/>
      <c r="D24" s="41">
        <v>11626</v>
      </c>
      <c r="E24" s="41"/>
      <c r="F24" s="41">
        <v>6880.7860000000001</v>
      </c>
    </row>
    <row r="25" spans="2:6" x14ac:dyDescent="0.2">
      <c r="B25" s="18" t="s">
        <v>44</v>
      </c>
      <c r="C25" s="8"/>
      <c r="D25" s="41">
        <v>-17867</v>
      </c>
      <c r="E25" s="41"/>
      <c r="F25" s="41">
        <v>-10332.796</v>
      </c>
    </row>
    <row r="26" spans="2:6" ht="10.8" thickBot="1" x14ac:dyDescent="0.25">
      <c r="B26" s="22" t="s">
        <v>45</v>
      </c>
      <c r="C26" s="5"/>
      <c r="D26" s="47">
        <f>SUM(D24:D25)</f>
        <v>-6241</v>
      </c>
      <c r="E26" s="47"/>
      <c r="F26" s="47">
        <f>SUM(F24:F25)</f>
        <v>-3452.01</v>
      </c>
    </row>
    <row r="27" spans="2:6" x14ac:dyDescent="0.2">
      <c r="B27" s="18"/>
      <c r="C27" s="8"/>
      <c r="D27" s="41"/>
      <c r="E27" s="41"/>
      <c r="F27" s="41"/>
    </row>
    <row r="28" spans="2:6" ht="11.4" thickBot="1" x14ac:dyDescent="0.25">
      <c r="B28" s="14" t="s">
        <v>46</v>
      </c>
      <c r="C28" s="15"/>
      <c r="D28" s="44">
        <f>D22+D26</f>
        <v>102829</v>
      </c>
      <c r="E28" s="45"/>
      <c r="F28" s="44">
        <v>95295.675999999992</v>
      </c>
    </row>
    <row r="29" spans="2:6" ht="10.8" thickTop="1" x14ac:dyDescent="0.2">
      <c r="B29" s="18"/>
      <c r="C29" s="8"/>
      <c r="D29" s="41"/>
      <c r="E29" s="41"/>
      <c r="F29" s="41"/>
    </row>
    <row r="30" spans="2:6" ht="10.8" thickBot="1" x14ac:dyDescent="0.25">
      <c r="B30" s="18" t="s">
        <v>47</v>
      </c>
      <c r="C30" s="8"/>
      <c r="D30" s="46">
        <v>-18062</v>
      </c>
      <c r="E30" s="41"/>
      <c r="F30" s="46">
        <v>-16496.368999999999</v>
      </c>
    </row>
    <row r="31" spans="2:6" ht="10.8" x14ac:dyDescent="0.2">
      <c r="B31" s="14"/>
      <c r="C31" s="15"/>
      <c r="D31" s="41"/>
      <c r="E31" s="45"/>
      <c r="F31" s="41"/>
    </row>
    <row r="32" spans="2:6" ht="11.4" thickBot="1" x14ac:dyDescent="0.25">
      <c r="B32" s="22" t="s">
        <v>48</v>
      </c>
      <c r="C32" s="15"/>
      <c r="D32" s="44">
        <f>SUM(D28:D30)</f>
        <v>84767</v>
      </c>
      <c r="E32" s="45"/>
      <c r="F32" s="44">
        <f>SUM(F28:F30)+1</f>
        <v>78800.307000000001</v>
      </c>
    </row>
    <row r="33" spans="2:6" ht="10.8" thickTop="1" x14ac:dyDescent="0.2"/>
    <row r="35" spans="2:6" s="40" customFormat="1" x14ac:dyDescent="0.2">
      <c r="B35" s="39" t="s">
        <v>63</v>
      </c>
      <c r="D35" s="40">
        <v>-856</v>
      </c>
    </row>
    <row r="36" spans="2:6" s="40" customFormat="1" x14ac:dyDescent="0.2">
      <c r="B36" s="39" t="s">
        <v>64</v>
      </c>
      <c r="D36" s="40">
        <v>85623</v>
      </c>
      <c r="F36" s="40">
        <f>F32</f>
        <v>78800.307000000001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StandAlone IS</vt:lpstr>
      <vt:lpstr>StandAlone BS</vt:lpstr>
      <vt:lpstr>Conso BS</vt:lpstr>
      <vt:lpstr>Conso 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Gheba</dc:creator>
  <cp:lastModifiedBy>Inga Gheba</cp:lastModifiedBy>
  <dcterms:created xsi:type="dcterms:W3CDTF">2015-06-05T18:17:20Z</dcterms:created>
  <dcterms:modified xsi:type="dcterms:W3CDTF">2023-04-28T06:19:09Z</dcterms:modified>
</cp:coreProperties>
</file>