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inga.gheba\Downloads\"/>
    </mc:Choice>
  </mc:AlternateContent>
  <xr:revisionPtr revIDLastSave="0" documentId="8_{297A4102-CC1B-4B0C-AB6D-D0324EA017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ndAlone IS" sheetId="3" r:id="rId1"/>
    <sheet name="StandAlone BS" sheetId="4" r:id="rId2"/>
    <sheet name="Conso BS" sheetId="1" r:id="rId3"/>
    <sheet name="Conso I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2" l="1"/>
  <c r="J12" i="3" l="1"/>
  <c r="H12" i="3" l="1"/>
  <c r="F12" i="3"/>
  <c r="J55" i="4" l="1"/>
  <c r="D8" i="2"/>
  <c r="D42" i="1"/>
  <c r="D36" i="1"/>
  <c r="D24" i="1"/>
  <c r="D25" i="1" s="1"/>
  <c r="D17" i="1"/>
  <c r="D13" i="2" l="1"/>
  <c r="D22" i="2" s="1"/>
  <c r="D26" i="2"/>
  <c r="D12" i="3"/>
  <c r="D25" i="3"/>
  <c r="D27" i="3" s="1"/>
  <c r="D31" i="3" s="1"/>
  <c r="D36" i="4"/>
  <c r="D24" i="4"/>
  <c r="D50" i="4"/>
  <c r="D17" i="4"/>
  <c r="D42" i="4"/>
  <c r="D50" i="1"/>
  <c r="D51" i="1" s="1"/>
  <c r="D53" i="1" s="1"/>
  <c r="D28" i="2" l="1"/>
  <c r="D32" i="2" s="1"/>
  <c r="D51" i="4"/>
  <c r="D53" i="4" s="1"/>
  <c r="D25" i="4"/>
  <c r="D55" i="4" l="1"/>
  <c r="F24" i="1" l="1"/>
  <c r="F36" i="1" l="1"/>
  <c r="F42" i="1"/>
  <c r="F50" i="1"/>
  <c r="F17" i="1"/>
  <c r="F25" i="1" s="1"/>
  <c r="F50" i="4"/>
  <c r="F42" i="4"/>
  <c r="F36" i="4"/>
  <c r="F24" i="4"/>
  <c r="F51" i="4" l="1"/>
  <c r="F53" i="4" s="1"/>
  <c r="F51" i="1"/>
  <c r="F53" i="1" s="1"/>
  <c r="F7" i="1"/>
  <c r="F8" i="1"/>
  <c r="H50" i="1"/>
  <c r="H42" i="1"/>
  <c r="H50" i="4"/>
  <c r="H42" i="4"/>
  <c r="H36" i="4"/>
  <c r="H24" i="4"/>
  <c r="H51" i="4" l="1"/>
  <c r="H53" i="4" s="1"/>
  <c r="F17" i="4"/>
  <c r="F25" i="4" s="1"/>
  <c r="F55" i="4" s="1"/>
  <c r="H36" i="1"/>
  <c r="H17" i="1"/>
  <c r="H51" i="1"/>
  <c r="H24" i="1"/>
  <c r="H17" i="4"/>
  <c r="H25" i="4" s="1"/>
  <c r="H25" i="1" l="1"/>
  <c r="H53" i="1"/>
  <c r="H55" i="4"/>
</calcChain>
</file>

<file path=xl/sharedStrings.xml><?xml version="1.0" encoding="utf-8"?>
<sst xmlns="http://schemas.openxmlformats.org/spreadsheetml/2006/main" count="140" uniqueCount="67">
  <si>
    <t>ACTIVE</t>
  </si>
  <si>
    <t>Active imobilizate</t>
  </si>
  <si>
    <t>Imobilizări corporale</t>
  </si>
  <si>
    <t>Imobilizări necorporale</t>
  </si>
  <si>
    <t>Fond comercial</t>
  </si>
  <si>
    <t>Active aferente dreptului de utilizare</t>
  </si>
  <si>
    <t>Investiții imobiliare</t>
  </si>
  <si>
    <t>Total active imobilizate</t>
  </si>
  <si>
    <t>Active circulante</t>
  </si>
  <si>
    <t>Stocuri</t>
  </si>
  <si>
    <t>Creanțe comerciale şi alte creanțe</t>
  </si>
  <si>
    <t>Numerar si echivalente de numerar</t>
  </si>
  <si>
    <t>Total active circulante</t>
  </si>
  <si>
    <t xml:space="preserve">Total active </t>
  </si>
  <si>
    <t>CAPITALURI PROPRII ŞI DATORII</t>
  </si>
  <si>
    <t>Capitaluri proprii</t>
  </si>
  <si>
    <t>Capital social</t>
  </si>
  <si>
    <t>Prime de capital</t>
  </si>
  <si>
    <t>Rezerva din reevaluare</t>
  </si>
  <si>
    <t>Alte rezerve</t>
  </si>
  <si>
    <t>Acțiuni proprii</t>
  </si>
  <si>
    <t>Rezultatul reportat</t>
  </si>
  <si>
    <t xml:space="preserve">Total capitaluri proprii </t>
  </si>
  <si>
    <t>Datorii pe termen lung</t>
  </si>
  <si>
    <t xml:space="preserve">Împrumuturi </t>
  </si>
  <si>
    <t>Datorii comerciale si alte datorii</t>
  </si>
  <si>
    <t>Impozit amânat</t>
  </si>
  <si>
    <t>Total datorii pe termen lung</t>
  </si>
  <si>
    <t>Datorii curente</t>
  </si>
  <si>
    <t>Provizioane pentru riscuri si cheltuieli</t>
  </si>
  <si>
    <t>Total datorii curente</t>
  </si>
  <si>
    <t>Total datorii</t>
  </si>
  <si>
    <t>Total capitaluri proprii si datorii</t>
  </si>
  <si>
    <t>Impact Developer &amp; Contractor</t>
  </si>
  <si>
    <t>Mii LEI</t>
  </si>
  <si>
    <t>Marja bruta</t>
  </si>
  <si>
    <t>Venituri nete din alte activitati</t>
  </si>
  <si>
    <t xml:space="preserve">Cheltuieli generale și administrative </t>
  </si>
  <si>
    <t xml:space="preserve">Cheltuieli de comercializare </t>
  </si>
  <si>
    <t>Alte venituri/(cheltuieli) operaţionale net</t>
  </si>
  <si>
    <t xml:space="preserve">Amortizare </t>
  </si>
  <si>
    <t>Câștiguri din investiții imobiliare</t>
  </si>
  <si>
    <t>Profit din exploatare</t>
  </si>
  <si>
    <t>Venituri financiare</t>
  </si>
  <si>
    <t>Cheltuieli financiare</t>
  </si>
  <si>
    <t>Rezultatul financiar net (pierdere)</t>
  </si>
  <si>
    <t>Profit înainte de impozitare</t>
  </si>
  <si>
    <t>Cheltuieli cu impozitul pe profit</t>
  </si>
  <si>
    <t>Rezultatul perioadei</t>
  </si>
  <si>
    <t>Situatia Consolidată a Profitului sau Pierderii</t>
  </si>
  <si>
    <t>Situatia Consolidată a Poziției Financiare</t>
  </si>
  <si>
    <t>Profit brut</t>
  </si>
  <si>
    <t>Situatia Individuala a Profitului sau Pierderii</t>
  </si>
  <si>
    <t>Situatia Individuală a Poziției Financiare</t>
  </si>
  <si>
    <t>Creanțe imobilizate</t>
  </si>
  <si>
    <t>Imobilizări financiare</t>
  </si>
  <si>
    <t>Auditate</t>
  </si>
  <si>
    <t>Venituri</t>
  </si>
  <si>
    <t>Costul vâzarilor</t>
  </si>
  <si>
    <t>Plăți în avans</t>
  </si>
  <si>
    <t>Participatie minoritara</t>
  </si>
  <si>
    <t>Datorii contractuale</t>
  </si>
  <si>
    <t>NCI</t>
  </si>
  <si>
    <t>Parent Company</t>
  </si>
  <si>
    <t>Datorii aferente contractelor</t>
  </si>
  <si>
    <t>Datorii cu impozitul pe profit</t>
  </si>
  <si>
    <t>Neauditate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</si>
</sst>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theme="2" tint="-0.749992370372631"/>
      <name val="IBM Plex Sans"/>
      <family val="2"/>
    </font>
    <font>
      <sz val="8"/>
      <color theme="2" tint="-0.749992370372631"/>
      <name val="IBM Plex Sans"/>
      <family val="2"/>
    </font>
    <font>
      <b/>
      <sz val="8"/>
      <color theme="2" tint="-0.749992370372631"/>
      <name val="IBM Plex Sans"/>
      <family val="2"/>
    </font>
    <font>
      <sz val="8"/>
      <color theme="1"/>
      <name val="IBM Plex Sans"/>
      <family val="2"/>
    </font>
    <font>
      <b/>
      <sz val="8"/>
      <color rgb="FF565657"/>
      <name val="IBM Plex Sans"/>
      <family val="2"/>
    </font>
    <font>
      <sz val="8"/>
      <color rgb="FF565657"/>
      <name val="IBM Plex Sans"/>
      <family val="2"/>
    </font>
    <font>
      <sz val="8"/>
      <color rgb="FF565657"/>
      <name val="IBM Plex Sans"/>
      <family val="2"/>
    </font>
    <font>
      <b/>
      <i/>
      <sz val="8"/>
      <color rgb="FF565657"/>
      <name val="IBM Plex San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right" vertical="center" wrapText="1"/>
    </xf>
    <xf numFmtId="1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41" fontId="3" fillId="0" borderId="0" xfId="0" applyNumberFormat="1" applyFont="1" applyAlignment="1">
      <alignment horizontal="right" vertical="center" wrapText="1"/>
    </xf>
    <xf numFmtId="41" fontId="3" fillId="0" borderId="3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41" fontId="2" fillId="0" borderId="1" xfId="0" applyNumberFormat="1" applyFont="1" applyBorder="1" applyAlignment="1">
      <alignment horizontal="right" vertical="center" wrapText="1"/>
    </xf>
    <xf numFmtId="41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1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41" fontId="4" fillId="0" borderId="3" xfId="0" applyNumberFormat="1" applyFont="1" applyBorder="1" applyAlignment="1">
      <alignment horizontal="right" vertical="center" wrapText="1"/>
    </xf>
    <xf numFmtId="1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2" xfId="0" applyFont="1" applyBorder="1"/>
    <xf numFmtId="41" fontId="3" fillId="0" borderId="0" xfId="0" applyNumberFormat="1" applyFont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4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4" fillId="0" borderId="6" xfId="0" applyNumberFormat="1" applyFont="1" applyBorder="1" applyAlignment="1">
      <alignment horizontal="right" vertical="center"/>
    </xf>
    <xf numFmtId="41" fontId="3" fillId="0" borderId="0" xfId="0" applyNumberFormat="1" applyFont="1"/>
    <xf numFmtId="41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164" fontId="6" fillId="0" borderId="0" xfId="1" applyNumberFormat="1" applyFont="1" applyAlignment="1">
      <alignment vertical="center" wrapText="1"/>
    </xf>
    <xf numFmtId="164" fontId="3" fillId="0" borderId="0" xfId="1" applyNumberFormat="1" applyFont="1"/>
    <xf numFmtId="164" fontId="3" fillId="0" borderId="0" xfId="1" applyNumberFormat="1" applyFont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0" xfId="1" applyNumberFormat="1" applyFont="1" applyAlignment="1">
      <alignment horizontal="right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164" fontId="4" fillId="0" borderId="3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/>
    </xf>
    <xf numFmtId="165" fontId="4" fillId="0" borderId="0" xfId="1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64" fontId="3" fillId="0" borderId="0" xfId="1" applyNumberFormat="1" applyFont="1" applyAlignment="1">
      <alignment horizontal="right"/>
    </xf>
    <xf numFmtId="41" fontId="3" fillId="0" borderId="0" xfId="0" applyNumberFormat="1" applyFont="1" applyAlignment="1">
      <alignment vertical="center"/>
    </xf>
    <xf numFmtId="15" fontId="4" fillId="0" borderId="3" xfId="0" applyNumberFormat="1" applyFont="1" applyBorder="1" applyAlignment="1">
      <alignment horizontal="right" vertical="center"/>
    </xf>
    <xf numFmtId="41" fontId="3" fillId="0" borderId="3" xfId="0" applyNumberFormat="1" applyFont="1" applyBorder="1" applyAlignment="1">
      <alignment vertical="center"/>
    </xf>
    <xf numFmtId="41" fontId="5" fillId="0" borderId="0" xfId="0" applyNumberFormat="1" applyFont="1"/>
    <xf numFmtId="41" fontId="3" fillId="0" borderId="0" xfId="0" applyNumberFormat="1" applyFont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164" fontId="8" fillId="0" borderId="0" xfId="1" applyNumberFormat="1" applyFont="1" applyAlignment="1">
      <alignment vertical="center" wrapText="1"/>
    </xf>
    <xf numFmtId="0" fontId="3" fillId="0" borderId="0" xfId="0" applyFont="1" applyAlignment="1">
      <alignment horizontal="right" wrapText="1"/>
    </xf>
    <xf numFmtId="15" fontId="4" fillId="0" borderId="1" xfId="0" applyNumberFormat="1" applyFont="1" applyBorder="1" applyAlignment="1">
      <alignment horizontal="right" vertical="center" wrapText="1"/>
    </xf>
    <xf numFmtId="41" fontId="3" fillId="0" borderId="0" xfId="1" applyNumberFormat="1" applyFont="1" applyFill="1" applyBorder="1" applyAlignment="1">
      <alignment horizontal="right" vertical="center"/>
    </xf>
    <xf numFmtId="41" fontId="3" fillId="0" borderId="3" xfId="1" applyNumberFormat="1" applyFont="1" applyFill="1" applyBorder="1" applyAlignment="1">
      <alignment horizontal="right" vertical="center"/>
    </xf>
    <xf numFmtId="41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9" fontId="3" fillId="0" borderId="0" xfId="2" applyFont="1" applyFill="1" applyBorder="1" applyAlignment="1">
      <alignment horizontal="right" vertical="center"/>
    </xf>
    <xf numFmtId="41" fontId="2" fillId="0" borderId="0" xfId="0" applyNumberFormat="1" applyFont="1" applyAlignment="1">
      <alignment horizontal="right" vertical="center"/>
    </xf>
    <xf numFmtId="41" fontId="4" fillId="0" borderId="3" xfId="0" applyNumberFormat="1" applyFont="1" applyBorder="1" applyAlignment="1">
      <alignment horizontal="right" vertical="center"/>
    </xf>
    <xf numFmtId="165" fontId="4" fillId="0" borderId="1" xfId="1" applyNumberFormat="1" applyFont="1" applyBorder="1" applyAlignment="1">
      <alignment horizontal="right" vertical="center" wrapText="1"/>
    </xf>
    <xf numFmtId="164" fontId="3" fillId="0" borderId="0" xfId="1" applyNumberFormat="1" applyFont="1" applyAlignment="1">
      <alignment wrapText="1"/>
    </xf>
    <xf numFmtId="41" fontId="9" fillId="0" borderId="1" xfId="0" applyNumberFormat="1" applyFont="1" applyBorder="1" applyAlignment="1">
      <alignment horizontal="right" vertical="center" wrapText="1"/>
    </xf>
    <xf numFmtId="41" fontId="9" fillId="0" borderId="0" xfId="0" applyNumberFormat="1" applyFont="1" applyAlignment="1">
      <alignment horizontal="right" vertical="center" wrapText="1"/>
    </xf>
  </cellXfs>
  <cellStyles count="4">
    <cellStyle name="Comma" xfId="1" builtinId="3"/>
    <cellStyle name="Comma 2" xfId="3" xr:uid="{7B7AA19C-F151-4307-B888-683723CF9E38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CD72-AABA-4CCF-835B-3BA31153AA6A}">
  <dimension ref="B1:J32"/>
  <sheetViews>
    <sheetView tabSelected="1" workbookViewId="0">
      <selection activeCell="J6" sqref="J6"/>
    </sheetView>
  </sheetViews>
  <sheetFormatPr defaultColWidth="8.85546875" defaultRowHeight="11.25" x14ac:dyDescent="0.2"/>
  <cols>
    <col min="1" max="1" width="8.85546875" style="2"/>
    <col min="2" max="2" width="32.5703125" style="2" bestFit="1" customWidth="1"/>
    <col min="3" max="3" width="1.28515625" style="2" customWidth="1"/>
    <col min="4" max="4" width="13.5703125" style="2" customWidth="1"/>
    <col min="5" max="5" width="1.7109375" style="2" customWidth="1"/>
    <col min="6" max="6" width="14.7109375" style="2" customWidth="1"/>
    <col min="7" max="7" width="1.42578125" style="2" customWidth="1"/>
    <col min="8" max="8" width="14.7109375" style="2" customWidth="1"/>
    <col min="9" max="9" width="1.28515625" style="2" customWidth="1"/>
    <col min="10" max="10" width="14.7109375" style="2" customWidth="1"/>
    <col min="11" max="16384" width="8.85546875" style="2"/>
  </cols>
  <sheetData>
    <row r="1" spans="2:10" x14ac:dyDescent="0.2">
      <c r="B1" s="1" t="s">
        <v>33</v>
      </c>
      <c r="C1" s="1"/>
      <c r="D1" s="1"/>
      <c r="E1" s="1"/>
    </row>
    <row r="2" spans="2:10" x14ac:dyDescent="0.2">
      <c r="B2" s="1" t="s">
        <v>52</v>
      </c>
      <c r="C2" s="1"/>
      <c r="D2" s="1"/>
      <c r="E2" s="1"/>
    </row>
    <row r="3" spans="2:10" x14ac:dyDescent="0.2">
      <c r="B3" s="3"/>
      <c r="C3" s="3"/>
      <c r="D3" s="3"/>
      <c r="E3" s="3"/>
    </row>
    <row r="4" spans="2:10" x14ac:dyDescent="0.2">
      <c r="B4" s="4" t="s">
        <v>34</v>
      </c>
      <c r="C4" s="4"/>
      <c r="D4" s="4"/>
      <c r="E4" s="4"/>
    </row>
    <row r="6" spans="2:10" x14ac:dyDescent="0.2">
      <c r="D6" s="49" t="s">
        <v>66</v>
      </c>
      <c r="F6" s="49" t="s">
        <v>66</v>
      </c>
      <c r="G6" s="58"/>
      <c r="H6" s="49" t="s">
        <v>66</v>
      </c>
      <c r="I6" s="49"/>
      <c r="J6" s="49" t="s">
        <v>66</v>
      </c>
    </row>
    <row r="7" spans="2:10" ht="12" thickBot="1" x14ac:dyDescent="0.25">
      <c r="D7" s="6">
        <v>45382</v>
      </c>
      <c r="F7" s="59">
        <v>45016</v>
      </c>
      <c r="G7" s="5"/>
      <c r="H7" s="59">
        <v>44651</v>
      </c>
      <c r="I7" s="5"/>
      <c r="J7" s="59">
        <v>44286</v>
      </c>
    </row>
    <row r="8" spans="2:10" ht="12" thickTop="1" x14ac:dyDescent="0.2">
      <c r="B8" s="7"/>
      <c r="C8" s="7"/>
      <c r="D8" s="7"/>
      <c r="E8" s="7"/>
      <c r="G8" s="8"/>
      <c r="I8" s="8"/>
    </row>
    <row r="9" spans="2:10" x14ac:dyDescent="0.2">
      <c r="B9" s="36" t="s">
        <v>57</v>
      </c>
      <c r="C9" s="36"/>
      <c r="D9" s="54">
        <v>9799</v>
      </c>
      <c r="E9" s="36"/>
      <c r="F9" s="60">
        <v>6097</v>
      </c>
      <c r="G9" s="12"/>
      <c r="H9" s="60">
        <v>14170</v>
      </c>
      <c r="I9" s="10"/>
      <c r="J9" s="60">
        <v>8013</v>
      </c>
    </row>
    <row r="10" spans="2:10" ht="12" thickBot="1" x14ac:dyDescent="0.25">
      <c r="B10" s="36" t="s">
        <v>58</v>
      </c>
      <c r="C10" s="36"/>
      <c r="D10" s="11">
        <v>-4578</v>
      </c>
      <c r="E10" s="36"/>
      <c r="F10" s="61">
        <v>-4719</v>
      </c>
      <c r="G10" s="12"/>
      <c r="H10" s="61">
        <v>-8478</v>
      </c>
      <c r="I10" s="10"/>
      <c r="J10" s="61">
        <v>-4380</v>
      </c>
    </row>
    <row r="11" spans="2:10" x14ac:dyDescent="0.2">
      <c r="B11" s="12"/>
      <c r="C11" s="12"/>
      <c r="D11" s="12"/>
      <c r="E11" s="12"/>
      <c r="F11" s="26"/>
      <c r="G11" s="12"/>
      <c r="H11" s="26"/>
      <c r="I11" s="10"/>
      <c r="J11" s="26"/>
    </row>
    <row r="12" spans="2:10" ht="12" thickBot="1" x14ac:dyDescent="0.25">
      <c r="B12" s="13" t="s">
        <v>51</v>
      </c>
      <c r="C12" s="13"/>
      <c r="D12" s="15">
        <f>SUM(D9:D10)</f>
        <v>5221</v>
      </c>
      <c r="E12" s="13"/>
      <c r="F12" s="69">
        <f>F9+F10</f>
        <v>1378</v>
      </c>
      <c r="G12" s="70"/>
      <c r="H12" s="69">
        <f>H9+H10</f>
        <v>5692</v>
      </c>
      <c r="I12" s="16"/>
      <c r="J12" s="69">
        <f>J9+J10</f>
        <v>3633</v>
      </c>
    </row>
    <row r="13" spans="2:10" ht="12" thickTop="1" x14ac:dyDescent="0.2">
      <c r="B13" s="17"/>
      <c r="C13" s="17"/>
      <c r="D13" s="17"/>
      <c r="E13" s="17"/>
      <c r="F13" s="64"/>
      <c r="G13" s="12"/>
      <c r="H13" s="64"/>
      <c r="I13" s="10"/>
      <c r="J13" s="64"/>
    </row>
    <row r="14" spans="2:10" x14ac:dyDescent="0.2">
      <c r="B14" s="17" t="s">
        <v>36</v>
      </c>
      <c r="C14" s="17"/>
      <c r="D14" s="56">
        <v>0</v>
      </c>
      <c r="E14" s="17"/>
      <c r="F14" s="26">
        <v>446</v>
      </c>
      <c r="G14" s="12"/>
      <c r="H14" s="26">
        <v>145</v>
      </c>
      <c r="I14" s="10"/>
      <c r="J14" s="26">
        <v>338</v>
      </c>
    </row>
    <row r="15" spans="2:10" x14ac:dyDescent="0.2">
      <c r="B15" s="17" t="s">
        <v>37</v>
      </c>
      <c r="C15" s="17"/>
      <c r="D15" s="56">
        <v>-5098</v>
      </c>
      <c r="E15" s="17"/>
      <c r="F15" s="26">
        <v>-5531</v>
      </c>
      <c r="G15" s="12"/>
      <c r="H15" s="26">
        <v>-6184</v>
      </c>
      <c r="I15" s="10"/>
      <c r="J15" s="26">
        <v>-4402</v>
      </c>
    </row>
    <row r="16" spans="2:10" x14ac:dyDescent="0.2">
      <c r="B16" s="17" t="s">
        <v>38</v>
      </c>
      <c r="C16" s="17"/>
      <c r="D16" s="56">
        <v>-350</v>
      </c>
      <c r="E16" s="17"/>
      <c r="F16" s="26">
        <v>-731</v>
      </c>
      <c r="G16" s="12"/>
      <c r="H16" s="26">
        <v>-597</v>
      </c>
      <c r="I16" s="10"/>
      <c r="J16" s="26">
        <v>-1215</v>
      </c>
    </row>
    <row r="17" spans="2:10" x14ac:dyDescent="0.2">
      <c r="B17" s="17" t="s">
        <v>39</v>
      </c>
      <c r="C17" s="17"/>
      <c r="D17" s="56">
        <v>-677</v>
      </c>
      <c r="E17" s="17"/>
      <c r="F17" s="26">
        <v>-311</v>
      </c>
      <c r="G17" s="12"/>
      <c r="H17" s="26">
        <v>2255</v>
      </c>
      <c r="I17" s="10"/>
      <c r="J17" s="26">
        <v>-208</v>
      </c>
    </row>
    <row r="18" spans="2:10" x14ac:dyDescent="0.2">
      <c r="B18" s="17" t="s">
        <v>40</v>
      </c>
      <c r="C18" s="17"/>
      <c r="D18" s="56">
        <v>-602</v>
      </c>
      <c r="E18" s="17"/>
      <c r="F18" s="26">
        <v>-1047</v>
      </c>
      <c r="G18" s="12"/>
      <c r="H18" s="26">
        <v>-213</v>
      </c>
      <c r="I18" s="10"/>
      <c r="J18" s="26">
        <v>-169</v>
      </c>
    </row>
    <row r="19" spans="2:10" ht="12" thickBot="1" x14ac:dyDescent="0.25">
      <c r="B19" s="17" t="s">
        <v>41</v>
      </c>
      <c r="C19" s="17"/>
      <c r="D19" s="18">
        <v>0</v>
      </c>
      <c r="E19" s="17"/>
      <c r="F19" s="35">
        <v>0</v>
      </c>
      <c r="G19" s="12"/>
      <c r="H19" s="35">
        <v>0</v>
      </c>
      <c r="I19" s="10"/>
      <c r="J19" s="35"/>
    </row>
    <row r="20" spans="2:10" x14ac:dyDescent="0.2">
      <c r="B20" s="13"/>
      <c r="C20" s="13"/>
      <c r="D20" s="13"/>
      <c r="E20" s="13"/>
      <c r="F20" s="65"/>
      <c r="G20" s="63"/>
      <c r="H20" s="65"/>
      <c r="I20" s="16"/>
      <c r="J20" s="65"/>
    </row>
    <row r="21" spans="2:10" ht="12" thickBot="1" x14ac:dyDescent="0.25">
      <c r="B21" s="13" t="s">
        <v>42</v>
      </c>
      <c r="C21" s="13"/>
      <c r="D21" s="15">
        <v>-1506</v>
      </c>
      <c r="E21" s="13"/>
      <c r="F21" s="62">
        <v>-5796</v>
      </c>
      <c r="G21" s="63"/>
      <c r="H21" s="62">
        <v>1098</v>
      </c>
      <c r="I21" s="16"/>
      <c r="J21" s="62">
        <v>-5656</v>
      </c>
    </row>
    <row r="22" spans="2:10" ht="12" thickTop="1" x14ac:dyDescent="0.2">
      <c r="B22" s="19"/>
      <c r="C22" s="19"/>
      <c r="D22" s="19"/>
      <c r="E22" s="19"/>
      <c r="F22" s="26"/>
      <c r="G22" s="12"/>
      <c r="H22" s="26"/>
      <c r="I22" s="10"/>
      <c r="J22" s="26"/>
    </row>
    <row r="23" spans="2:10" x14ac:dyDescent="0.2">
      <c r="B23" s="17" t="s">
        <v>43</v>
      </c>
      <c r="C23" s="17"/>
      <c r="D23" s="55">
        <v>1555</v>
      </c>
      <c r="E23" s="17"/>
      <c r="F23" s="60">
        <v>3850</v>
      </c>
      <c r="G23" s="12"/>
      <c r="H23" s="60">
        <v>2005</v>
      </c>
      <c r="I23" s="10"/>
      <c r="J23" s="60"/>
    </row>
    <row r="24" spans="2:10" x14ac:dyDescent="0.2">
      <c r="B24" s="17" t="s">
        <v>44</v>
      </c>
      <c r="C24" s="17"/>
      <c r="D24" s="56">
        <v>-8228</v>
      </c>
      <c r="E24" s="17"/>
      <c r="F24" s="60">
        <v>-4993</v>
      </c>
      <c r="G24" s="12"/>
      <c r="H24" s="60">
        <v>-1240</v>
      </c>
      <c r="I24" s="10"/>
      <c r="J24" s="60"/>
    </row>
    <row r="25" spans="2:10" ht="12" thickBot="1" x14ac:dyDescent="0.25">
      <c r="B25" s="20" t="s">
        <v>45</v>
      </c>
      <c r="C25" s="20"/>
      <c r="D25" s="21">
        <f>SUM(D23:D24)</f>
        <v>-6673</v>
      </c>
      <c r="E25" s="20"/>
      <c r="F25" s="66">
        <v>-1143</v>
      </c>
      <c r="G25" s="23"/>
      <c r="H25" s="66">
        <v>765</v>
      </c>
      <c r="I25" s="21"/>
      <c r="J25" s="66">
        <v>-1838</v>
      </c>
    </row>
    <row r="26" spans="2:10" x14ac:dyDescent="0.2">
      <c r="B26" s="17"/>
      <c r="C26" s="17"/>
      <c r="D26" s="17"/>
      <c r="E26" s="17"/>
      <c r="F26" s="26"/>
      <c r="G26" s="12"/>
      <c r="H26" s="26"/>
      <c r="I26" s="10"/>
      <c r="J26" s="26"/>
    </row>
    <row r="27" spans="2:10" ht="12" thickBot="1" x14ac:dyDescent="0.25">
      <c r="B27" s="13" t="s">
        <v>46</v>
      </c>
      <c r="C27" s="13"/>
      <c r="D27" s="15">
        <f>SUM(D25+D21)</f>
        <v>-8179</v>
      </c>
      <c r="E27" s="13"/>
      <c r="F27" s="62">
        <v>-6939</v>
      </c>
      <c r="G27" s="63"/>
      <c r="H27" s="62">
        <v>1863</v>
      </c>
      <c r="I27" s="16"/>
      <c r="J27" s="62">
        <v>-3861</v>
      </c>
    </row>
    <row r="28" spans="2:10" ht="12" thickTop="1" x14ac:dyDescent="0.2">
      <c r="B28" s="17"/>
      <c r="C28" s="17"/>
      <c r="D28" s="17"/>
      <c r="E28" s="17"/>
      <c r="F28" s="26">
        <v>0</v>
      </c>
      <c r="G28" s="12"/>
      <c r="H28" s="26">
        <v>0</v>
      </c>
      <c r="I28" s="10"/>
      <c r="J28" s="26"/>
    </row>
    <row r="29" spans="2:10" x14ac:dyDescent="0.2">
      <c r="B29" s="17" t="s">
        <v>47</v>
      </c>
      <c r="C29" s="17"/>
      <c r="D29" s="55">
        <v>0</v>
      </c>
      <c r="E29" s="17"/>
      <c r="F29" s="60">
        <v>0</v>
      </c>
      <c r="G29" s="12"/>
      <c r="H29" s="60">
        <v>0</v>
      </c>
      <c r="I29" s="10"/>
      <c r="J29" s="60">
        <v>70</v>
      </c>
    </row>
    <row r="30" spans="2:10" x14ac:dyDescent="0.2">
      <c r="B30" s="13"/>
      <c r="C30" s="13"/>
      <c r="D30" s="13"/>
      <c r="E30" s="13"/>
      <c r="F30" s="26"/>
      <c r="G30" s="63"/>
      <c r="H30" s="26"/>
      <c r="I30" s="16"/>
      <c r="J30" s="26"/>
    </row>
    <row r="31" spans="2:10" ht="12" thickBot="1" x14ac:dyDescent="0.25">
      <c r="B31" s="20" t="s">
        <v>48</v>
      </c>
      <c r="C31" s="20"/>
      <c r="D31" s="15">
        <f>SUM(D27:D29)</f>
        <v>-8179</v>
      </c>
      <c r="E31" s="20"/>
      <c r="F31" s="62">
        <v>-6939</v>
      </c>
      <c r="G31" s="63"/>
      <c r="H31" s="62">
        <v>1863</v>
      </c>
      <c r="I31" s="16"/>
      <c r="J31" s="62">
        <v>-3791</v>
      </c>
    </row>
    <row r="32" spans="2:10" ht="12" thickTop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4E99-352A-4483-8EB5-358C7B82B328}">
  <dimension ref="B1:J55"/>
  <sheetViews>
    <sheetView workbookViewId="0">
      <selection activeCell="D7" sqref="D7"/>
    </sheetView>
  </sheetViews>
  <sheetFormatPr defaultColWidth="8.85546875" defaultRowHeight="11.25" x14ac:dyDescent="0.2"/>
  <cols>
    <col min="1" max="1" width="8.85546875" style="2"/>
    <col min="2" max="2" width="30" style="2" customWidth="1"/>
    <col min="3" max="3" width="1.28515625" style="2" customWidth="1"/>
    <col min="4" max="4" width="11.42578125" style="2" customWidth="1"/>
    <col min="5" max="5" width="1.28515625" style="2" customWidth="1"/>
    <col min="6" max="6" width="13.7109375" style="2" customWidth="1"/>
    <col min="7" max="7" width="1" style="2" customWidth="1"/>
    <col min="8" max="8" width="13.7109375" style="2" customWidth="1"/>
    <col min="9" max="9" width="1.85546875" style="2" customWidth="1"/>
    <col min="10" max="10" width="13" style="2" customWidth="1"/>
    <col min="11" max="16384" width="8.85546875" style="2"/>
  </cols>
  <sheetData>
    <row r="1" spans="2:10" x14ac:dyDescent="0.2">
      <c r="B1" s="1" t="s">
        <v>33</v>
      </c>
      <c r="C1" s="1"/>
      <c r="D1" s="1"/>
      <c r="E1" s="1"/>
    </row>
    <row r="2" spans="2:10" x14ac:dyDescent="0.2">
      <c r="B2" s="1" t="s">
        <v>53</v>
      </c>
      <c r="C2" s="1"/>
      <c r="D2" s="1"/>
      <c r="E2" s="1"/>
    </row>
    <row r="3" spans="2:10" x14ac:dyDescent="0.2">
      <c r="B3" s="3"/>
      <c r="C3" s="3"/>
      <c r="D3" s="3"/>
      <c r="E3" s="3"/>
    </row>
    <row r="4" spans="2:10" x14ac:dyDescent="0.2">
      <c r="B4" s="4" t="s">
        <v>34</v>
      </c>
      <c r="C4" s="4"/>
      <c r="D4" s="4"/>
      <c r="E4" s="4"/>
    </row>
    <row r="6" spans="2:10" x14ac:dyDescent="0.2">
      <c r="D6" s="49" t="s">
        <v>66</v>
      </c>
      <c r="F6" s="49" t="s">
        <v>56</v>
      </c>
      <c r="G6" s="49"/>
      <c r="H6" s="49" t="s">
        <v>56</v>
      </c>
      <c r="I6" s="49"/>
      <c r="J6" s="49" t="s">
        <v>56</v>
      </c>
    </row>
    <row r="7" spans="2:10" ht="12" thickBot="1" x14ac:dyDescent="0.25">
      <c r="D7" s="52">
        <v>45382</v>
      </c>
      <c r="F7" s="22">
        <v>45291</v>
      </c>
      <c r="G7" s="7"/>
      <c r="H7" s="22">
        <v>44926</v>
      </c>
      <c r="I7" s="23"/>
      <c r="J7" s="22">
        <v>44561</v>
      </c>
    </row>
    <row r="8" spans="2:10" ht="12" thickTop="1" x14ac:dyDescent="0.2">
      <c r="B8" s="24"/>
      <c r="C8" s="24"/>
      <c r="D8" s="24"/>
      <c r="E8" s="24"/>
      <c r="F8" s="25"/>
      <c r="G8" s="23"/>
      <c r="H8" s="25"/>
      <c r="I8" s="23"/>
      <c r="J8" s="25"/>
    </row>
    <row r="9" spans="2:10" x14ac:dyDescent="0.2">
      <c r="B9" s="24" t="s">
        <v>0</v>
      </c>
      <c r="C9" s="24"/>
      <c r="D9" s="24"/>
      <c r="E9" s="24"/>
      <c r="G9" s="12"/>
      <c r="I9" s="23"/>
    </row>
    <row r="10" spans="2:10" x14ac:dyDescent="0.2">
      <c r="B10" s="24" t="s">
        <v>1</v>
      </c>
      <c r="C10" s="24"/>
      <c r="D10" s="24"/>
      <c r="E10" s="24"/>
      <c r="G10" s="12"/>
      <c r="I10" s="12"/>
    </row>
    <row r="11" spans="2:10" x14ac:dyDescent="0.2">
      <c r="B11" s="9" t="s">
        <v>2</v>
      </c>
      <c r="C11" s="9"/>
      <c r="D11" s="51">
        <v>36254</v>
      </c>
      <c r="E11" s="9"/>
      <c r="F11" s="26">
        <v>36102</v>
      </c>
      <c r="G11" s="12"/>
      <c r="H11" s="26">
        <v>21545</v>
      </c>
      <c r="I11" s="26"/>
      <c r="J11" s="26">
        <v>14162</v>
      </c>
    </row>
    <row r="12" spans="2:10" x14ac:dyDescent="0.2">
      <c r="B12" s="9" t="s">
        <v>3</v>
      </c>
      <c r="C12" s="9"/>
      <c r="D12" s="51">
        <v>236</v>
      </c>
      <c r="E12" s="9"/>
      <c r="F12" s="26">
        <v>217</v>
      </c>
      <c r="G12" s="12"/>
      <c r="H12" s="26">
        <v>114</v>
      </c>
      <c r="I12" s="26"/>
      <c r="J12" s="26">
        <v>144</v>
      </c>
    </row>
    <row r="13" spans="2:10" x14ac:dyDescent="0.2">
      <c r="B13" s="2" t="s">
        <v>54</v>
      </c>
      <c r="D13" s="51">
        <v>68159</v>
      </c>
      <c r="F13" s="26">
        <v>62143</v>
      </c>
      <c r="G13" s="12"/>
      <c r="H13" s="26">
        <v>67197</v>
      </c>
      <c r="I13" s="26"/>
      <c r="J13" s="26">
        <v>0</v>
      </c>
    </row>
    <row r="14" spans="2:10" x14ac:dyDescent="0.2">
      <c r="B14" s="9" t="s">
        <v>5</v>
      </c>
      <c r="C14" s="9"/>
      <c r="D14" s="51">
        <v>1061</v>
      </c>
      <c r="E14" s="9"/>
      <c r="F14" s="26">
        <v>1061</v>
      </c>
      <c r="G14" s="12"/>
      <c r="H14" s="26">
        <v>1485</v>
      </c>
      <c r="I14" s="26"/>
      <c r="J14" s="26">
        <v>0</v>
      </c>
    </row>
    <row r="15" spans="2:10" x14ac:dyDescent="0.2">
      <c r="B15" s="9" t="s">
        <v>6</v>
      </c>
      <c r="C15" s="9"/>
      <c r="D15" s="51">
        <v>725710</v>
      </c>
      <c r="E15" s="9"/>
      <c r="F15" s="26">
        <v>726852</v>
      </c>
      <c r="G15" s="12"/>
      <c r="H15" s="26">
        <v>678669</v>
      </c>
      <c r="I15" s="26"/>
      <c r="J15" s="26">
        <v>568758</v>
      </c>
    </row>
    <row r="16" spans="2:10" ht="12" thickBot="1" x14ac:dyDescent="0.25">
      <c r="B16" s="2" t="s">
        <v>55</v>
      </c>
      <c r="D16" s="53">
        <v>36216</v>
      </c>
      <c r="F16" s="35">
        <v>36216</v>
      </c>
      <c r="G16" s="12"/>
      <c r="H16" s="35">
        <v>36216</v>
      </c>
      <c r="I16" s="26"/>
      <c r="J16" s="35">
        <v>56542</v>
      </c>
    </row>
    <row r="17" spans="2:10" ht="12" thickBot="1" x14ac:dyDescent="0.25">
      <c r="B17" s="24" t="s">
        <v>7</v>
      </c>
      <c r="C17" s="24"/>
      <c r="D17" s="27">
        <f>SUM(D11:D16)</f>
        <v>867636</v>
      </c>
      <c r="E17" s="24"/>
      <c r="F17" s="27">
        <f>SUM(F11:F16)</f>
        <v>862591</v>
      </c>
      <c r="G17" s="23"/>
      <c r="H17" s="27">
        <f>SUM(H11:H16)</f>
        <v>805226</v>
      </c>
      <c r="I17" s="28"/>
      <c r="J17" s="27">
        <v>639606</v>
      </c>
    </row>
    <row r="18" spans="2:10" ht="12" thickTop="1" x14ac:dyDescent="0.2">
      <c r="B18" s="24"/>
      <c r="C18" s="24"/>
      <c r="D18" s="24"/>
      <c r="E18" s="24"/>
      <c r="F18" s="26"/>
      <c r="G18" s="23"/>
      <c r="H18" s="26"/>
      <c r="I18" s="28"/>
      <c r="J18" s="26"/>
    </row>
    <row r="19" spans="2:10" x14ac:dyDescent="0.2">
      <c r="B19" s="24" t="s">
        <v>8</v>
      </c>
      <c r="C19" s="24"/>
      <c r="D19" s="24"/>
      <c r="E19" s="24"/>
      <c r="F19" s="26"/>
      <c r="G19" s="12"/>
      <c r="H19" s="26"/>
      <c r="I19" s="26"/>
      <c r="J19" s="26"/>
    </row>
    <row r="20" spans="2:10" x14ac:dyDescent="0.2">
      <c r="B20" s="9" t="s">
        <v>9</v>
      </c>
      <c r="C20" s="9"/>
      <c r="D20" s="51">
        <v>497228</v>
      </c>
      <c r="E20" s="9"/>
      <c r="F20" s="26">
        <v>499039</v>
      </c>
      <c r="G20" s="12"/>
      <c r="H20" s="26">
        <v>429405</v>
      </c>
      <c r="I20" s="26"/>
      <c r="J20" s="26">
        <v>268290</v>
      </c>
    </row>
    <row r="21" spans="2:10" x14ac:dyDescent="0.2">
      <c r="B21" s="9" t="s">
        <v>10</v>
      </c>
      <c r="C21" s="9"/>
      <c r="D21" s="51">
        <v>22238</v>
      </c>
      <c r="E21" s="9"/>
      <c r="F21" s="26">
        <v>24579</v>
      </c>
      <c r="G21" s="12"/>
      <c r="H21" s="26">
        <v>33892</v>
      </c>
      <c r="I21" s="26"/>
      <c r="J21" s="26">
        <v>108321</v>
      </c>
    </row>
    <row r="22" spans="2:10" x14ac:dyDescent="0.2">
      <c r="B22" s="9" t="s">
        <v>59</v>
      </c>
      <c r="C22" s="9"/>
      <c r="D22" s="51">
        <v>7821</v>
      </c>
      <c r="E22" s="9"/>
      <c r="F22" s="26">
        <v>6721</v>
      </c>
      <c r="G22" s="12"/>
      <c r="H22" s="26">
        <v>14854</v>
      </c>
      <c r="I22" s="26"/>
      <c r="J22" s="26">
        <v>15353</v>
      </c>
    </row>
    <row r="23" spans="2:10" x14ac:dyDescent="0.2">
      <c r="B23" s="9" t="s">
        <v>11</v>
      </c>
      <c r="C23" s="9"/>
      <c r="D23" s="51">
        <v>32269</v>
      </c>
      <c r="E23" s="9"/>
      <c r="F23" s="26">
        <v>35778</v>
      </c>
      <c r="G23" s="12"/>
      <c r="H23" s="26">
        <v>46857</v>
      </c>
      <c r="I23" s="26"/>
      <c r="J23" s="26">
        <v>36171</v>
      </c>
    </row>
    <row r="24" spans="2:10" ht="12" thickBot="1" x14ac:dyDescent="0.25">
      <c r="B24" s="24" t="s">
        <v>12</v>
      </c>
      <c r="C24" s="24"/>
      <c r="D24" s="27">
        <f>SUM(D20:D23)</f>
        <v>559556</v>
      </c>
      <c r="E24" s="24"/>
      <c r="F24" s="27">
        <f>SUM(F20:F23)</f>
        <v>566117</v>
      </c>
      <c r="G24" s="23"/>
      <c r="H24" s="27">
        <f>SUM(H20:H23)</f>
        <v>525008</v>
      </c>
      <c r="I24" s="28"/>
      <c r="J24" s="27">
        <v>428135</v>
      </c>
    </row>
    <row r="25" spans="2:10" ht="12.75" thickTop="1" thickBot="1" x14ac:dyDescent="0.25">
      <c r="B25" s="24" t="s">
        <v>13</v>
      </c>
      <c r="C25" s="24"/>
      <c r="D25" s="27">
        <f>D24+D17</f>
        <v>1427192</v>
      </c>
      <c r="E25" s="24"/>
      <c r="F25" s="27">
        <f>F24+F17</f>
        <v>1428708</v>
      </c>
      <c r="G25" s="23"/>
      <c r="H25" s="27">
        <f>H24+H17</f>
        <v>1330234</v>
      </c>
      <c r="I25" s="28"/>
      <c r="J25" s="27">
        <v>1067741</v>
      </c>
    </row>
    <row r="26" spans="2:10" ht="12" thickTop="1" x14ac:dyDescent="0.2">
      <c r="B26" s="24"/>
      <c r="C26" s="24"/>
      <c r="D26" s="24"/>
      <c r="E26" s="24"/>
      <c r="F26" s="28"/>
      <c r="G26" s="23"/>
      <c r="H26" s="28"/>
      <c r="I26" s="28"/>
      <c r="J26" s="28"/>
    </row>
    <row r="27" spans="2:10" x14ac:dyDescent="0.2">
      <c r="B27" s="24" t="s">
        <v>14</v>
      </c>
      <c r="C27" s="24"/>
      <c r="D27" s="24"/>
      <c r="E27" s="24"/>
      <c r="F27" s="26"/>
      <c r="G27" s="12"/>
      <c r="H27" s="26"/>
      <c r="I27" s="26"/>
      <c r="J27" s="26"/>
    </row>
    <row r="28" spans="2:10" x14ac:dyDescent="0.2">
      <c r="B28" s="24" t="s">
        <v>15</v>
      </c>
      <c r="C28" s="24"/>
      <c r="D28" s="24"/>
      <c r="E28" s="24"/>
      <c r="F28" s="26"/>
      <c r="G28" s="12"/>
      <c r="H28" s="26"/>
      <c r="I28" s="26"/>
      <c r="J28" s="26"/>
    </row>
    <row r="29" spans="2:10" x14ac:dyDescent="0.2">
      <c r="B29" s="9" t="s">
        <v>16</v>
      </c>
      <c r="C29" s="9"/>
      <c r="D29" s="51">
        <v>598884</v>
      </c>
      <c r="E29" s="9"/>
      <c r="F29" s="26">
        <v>598884</v>
      </c>
      <c r="G29" s="23"/>
      <c r="H29" s="26">
        <v>598884</v>
      </c>
      <c r="I29" s="26"/>
      <c r="J29" s="26">
        <v>401214</v>
      </c>
    </row>
    <row r="30" spans="2:10" x14ac:dyDescent="0.2">
      <c r="B30" s="9" t="s">
        <v>17</v>
      </c>
      <c r="C30" s="9"/>
      <c r="D30" s="51">
        <v>41462</v>
      </c>
      <c r="E30" s="9"/>
      <c r="F30" s="26">
        <v>41462</v>
      </c>
      <c r="G30" s="23"/>
      <c r="H30" s="26">
        <v>40493</v>
      </c>
      <c r="I30" s="26"/>
      <c r="J30" s="26">
        <v>-4475</v>
      </c>
    </row>
    <row r="31" spans="2:10" x14ac:dyDescent="0.2">
      <c r="B31" s="9" t="s">
        <v>18</v>
      </c>
      <c r="C31" s="9"/>
      <c r="D31" s="51">
        <v>0</v>
      </c>
      <c r="E31" s="9"/>
      <c r="F31" s="26">
        <v>0</v>
      </c>
      <c r="G31" s="23"/>
      <c r="H31" s="26">
        <v>3001</v>
      </c>
      <c r="I31" s="26"/>
      <c r="J31" s="26">
        <v>3001</v>
      </c>
    </row>
    <row r="32" spans="2:10" x14ac:dyDescent="0.2">
      <c r="B32" s="9" t="s">
        <v>19</v>
      </c>
      <c r="C32" s="9"/>
      <c r="D32" s="51">
        <v>39642</v>
      </c>
      <c r="E32" s="9"/>
      <c r="F32" s="26">
        <v>39642</v>
      </c>
      <c r="G32" s="23"/>
      <c r="H32" s="26">
        <v>38318</v>
      </c>
      <c r="I32" s="26"/>
      <c r="J32" s="26">
        <v>12389</v>
      </c>
    </row>
    <row r="33" spans="2:10" x14ac:dyDescent="0.2">
      <c r="B33" s="9" t="s">
        <v>20</v>
      </c>
      <c r="C33" s="9"/>
      <c r="D33" s="51">
        <v>-268</v>
      </c>
      <c r="E33" s="9"/>
      <c r="F33" s="26">
        <v>-268</v>
      </c>
      <c r="G33" s="23"/>
      <c r="H33" s="26">
        <v>-268</v>
      </c>
      <c r="I33" s="26"/>
      <c r="J33" s="26">
        <v>-841</v>
      </c>
    </row>
    <row r="34" spans="2:10" x14ac:dyDescent="0.2">
      <c r="B34" s="9" t="s">
        <v>21</v>
      </c>
      <c r="C34" s="9"/>
      <c r="D34" s="51">
        <v>195776</v>
      </c>
      <c r="E34" s="9"/>
      <c r="F34" s="26">
        <v>203955</v>
      </c>
      <c r="G34" s="23"/>
      <c r="H34" s="26">
        <v>160755</v>
      </c>
      <c r="I34" s="26"/>
      <c r="J34" s="26">
        <v>289279</v>
      </c>
    </row>
    <row r="35" spans="2:10" ht="12" thickBot="1" x14ac:dyDescent="0.25">
      <c r="B35" s="9" t="s">
        <v>60</v>
      </c>
      <c r="C35" s="9"/>
      <c r="D35" s="9"/>
      <c r="E35" s="9"/>
      <c r="F35" s="26"/>
      <c r="G35" s="23"/>
      <c r="H35" s="26">
        <v>0</v>
      </c>
      <c r="I35" s="26"/>
      <c r="J35" s="26">
        <v>0</v>
      </c>
    </row>
    <row r="36" spans="2:10" ht="12" thickBot="1" x14ac:dyDescent="0.25">
      <c r="B36" s="24" t="s">
        <v>22</v>
      </c>
      <c r="C36" s="24"/>
      <c r="D36" s="29">
        <f>SUM(D29:D35)</f>
        <v>875496</v>
      </c>
      <c r="E36" s="24"/>
      <c r="F36" s="29">
        <f>SUM(F29:F35)</f>
        <v>883675</v>
      </c>
      <c r="G36" s="23"/>
      <c r="H36" s="29">
        <f>SUM(H29:H35)</f>
        <v>841183</v>
      </c>
      <c r="I36" s="30"/>
      <c r="J36" s="29">
        <v>700567</v>
      </c>
    </row>
    <row r="37" spans="2:10" x14ac:dyDescent="0.2">
      <c r="B37" s="24"/>
      <c r="C37" s="24"/>
      <c r="D37" s="24"/>
      <c r="E37" s="24"/>
      <c r="F37" s="28"/>
      <c r="G37" s="23"/>
      <c r="H37" s="28"/>
      <c r="I37" s="28"/>
      <c r="J37" s="28"/>
    </row>
    <row r="38" spans="2:10" x14ac:dyDescent="0.2">
      <c r="B38" s="24" t="s">
        <v>23</v>
      </c>
      <c r="C38" s="24"/>
      <c r="D38" s="24"/>
      <c r="E38" s="24"/>
      <c r="F38" s="26"/>
      <c r="G38" s="12"/>
      <c r="H38" s="26"/>
      <c r="I38" s="26"/>
      <c r="J38" s="26"/>
    </row>
    <row r="39" spans="2:10" x14ac:dyDescent="0.2">
      <c r="B39" s="9" t="s">
        <v>24</v>
      </c>
      <c r="C39" s="9"/>
      <c r="D39" s="51">
        <v>343560</v>
      </c>
      <c r="E39" s="9"/>
      <c r="F39" s="26">
        <v>337546</v>
      </c>
      <c r="G39" s="12"/>
      <c r="H39" s="26">
        <v>232860</v>
      </c>
      <c r="I39" s="26"/>
      <c r="J39" s="26">
        <v>88830</v>
      </c>
    </row>
    <row r="40" spans="2:10" x14ac:dyDescent="0.2">
      <c r="B40" s="9" t="s">
        <v>25</v>
      </c>
      <c r="C40" s="9"/>
      <c r="D40" s="51">
        <v>6220</v>
      </c>
      <c r="E40" s="9"/>
      <c r="F40" s="26">
        <v>6203</v>
      </c>
      <c r="G40" s="12"/>
      <c r="H40" s="26">
        <v>12260</v>
      </c>
      <c r="I40" s="26"/>
      <c r="J40" s="26">
        <v>5514</v>
      </c>
    </row>
    <row r="41" spans="2:10" ht="12" thickBot="1" x14ac:dyDescent="0.25">
      <c r="B41" s="9" t="s">
        <v>26</v>
      </c>
      <c r="C41" s="9"/>
      <c r="D41" s="51">
        <v>73920</v>
      </c>
      <c r="E41" s="9"/>
      <c r="F41" s="26">
        <v>73920</v>
      </c>
      <c r="G41" s="12"/>
      <c r="H41" s="26">
        <v>81058</v>
      </c>
      <c r="I41" s="26"/>
      <c r="J41" s="26">
        <v>68490</v>
      </c>
    </row>
    <row r="42" spans="2:10" ht="12" thickBot="1" x14ac:dyDescent="0.25">
      <c r="B42" s="24" t="s">
        <v>27</v>
      </c>
      <c r="C42" s="24"/>
      <c r="D42" s="31">
        <f>SUM(D39:D41)</f>
        <v>423700</v>
      </c>
      <c r="E42" s="24"/>
      <c r="F42" s="31">
        <f>SUM(F39:F41)</f>
        <v>417669</v>
      </c>
      <c r="G42" s="23"/>
      <c r="H42" s="31">
        <f>SUM(H39:H41)</f>
        <v>326178</v>
      </c>
      <c r="I42" s="28"/>
      <c r="J42" s="31">
        <v>162834</v>
      </c>
    </row>
    <row r="43" spans="2:10" x14ac:dyDescent="0.2">
      <c r="B43" s="24"/>
      <c r="C43" s="24"/>
      <c r="D43" s="24"/>
      <c r="E43" s="24"/>
      <c r="F43" s="28"/>
      <c r="G43" s="23"/>
      <c r="H43" s="28"/>
      <c r="I43" s="28"/>
      <c r="J43" s="28"/>
    </row>
    <row r="44" spans="2:10" x14ac:dyDescent="0.2">
      <c r="B44" s="24" t="s">
        <v>28</v>
      </c>
      <c r="C44" s="24"/>
      <c r="D44" s="24"/>
      <c r="E44" s="24"/>
      <c r="F44" s="26"/>
      <c r="G44" s="12"/>
      <c r="H44" s="26"/>
      <c r="I44" s="26"/>
      <c r="J44" s="26"/>
    </row>
    <row r="45" spans="2:10" x14ac:dyDescent="0.2">
      <c r="B45" s="9" t="s">
        <v>24</v>
      </c>
      <c r="C45" s="9"/>
      <c r="D45" s="51">
        <v>33846</v>
      </c>
      <c r="E45" s="9"/>
      <c r="F45" s="26">
        <v>51528</v>
      </c>
      <c r="G45" s="12"/>
      <c r="H45" s="26">
        <v>97491</v>
      </c>
      <c r="I45" s="26"/>
      <c r="J45" s="26">
        <v>145489</v>
      </c>
    </row>
    <row r="46" spans="2:10" x14ac:dyDescent="0.2">
      <c r="B46" s="9" t="s">
        <v>25</v>
      </c>
      <c r="C46" s="9"/>
      <c r="D46" s="51">
        <v>56274</v>
      </c>
      <c r="E46" s="9"/>
      <c r="F46" s="26">
        <v>41300</v>
      </c>
      <c r="G46" s="12"/>
      <c r="H46" s="26">
        <v>29083</v>
      </c>
      <c r="I46" s="26"/>
      <c r="J46" s="26">
        <v>29414</v>
      </c>
    </row>
    <row r="47" spans="2:10" x14ac:dyDescent="0.2">
      <c r="B47" s="9" t="s">
        <v>65</v>
      </c>
      <c r="C47" s="9"/>
      <c r="D47" s="51">
        <v>-125</v>
      </c>
      <c r="E47" s="9"/>
      <c r="F47" s="26">
        <v>-125</v>
      </c>
      <c r="G47" s="12"/>
      <c r="H47" s="26">
        <v>0</v>
      </c>
      <c r="I47" s="26"/>
      <c r="J47" s="26">
        <v>0</v>
      </c>
    </row>
    <row r="48" spans="2:10" x14ac:dyDescent="0.2">
      <c r="B48" s="9" t="s">
        <v>61</v>
      </c>
      <c r="C48" s="9"/>
      <c r="D48" s="51">
        <v>37714</v>
      </c>
      <c r="E48" s="9"/>
      <c r="F48" s="26">
        <v>34374</v>
      </c>
      <c r="G48" s="12"/>
      <c r="H48" s="26">
        <v>35946</v>
      </c>
      <c r="I48" s="26"/>
      <c r="J48" s="26">
        <v>28149</v>
      </c>
    </row>
    <row r="49" spans="2:10" ht="12" thickBot="1" x14ac:dyDescent="0.25">
      <c r="B49" s="9" t="s">
        <v>29</v>
      </c>
      <c r="C49" s="9"/>
      <c r="D49" s="51">
        <v>287</v>
      </c>
      <c r="E49" s="9"/>
      <c r="F49" s="26">
        <v>287</v>
      </c>
      <c r="G49" s="12"/>
      <c r="H49" s="26">
        <v>353</v>
      </c>
      <c r="I49" s="26"/>
      <c r="J49" s="26">
        <v>1288</v>
      </c>
    </row>
    <row r="50" spans="2:10" ht="12" thickBot="1" x14ac:dyDescent="0.25">
      <c r="B50" s="24" t="s">
        <v>30</v>
      </c>
      <c r="C50" s="24"/>
      <c r="D50" s="32">
        <f>SUM(D45:D49)</f>
        <v>127996</v>
      </c>
      <c r="E50" s="24"/>
      <c r="F50" s="32">
        <f>SUM(F45:F49)</f>
        <v>127364</v>
      </c>
      <c r="G50" s="23"/>
      <c r="H50" s="32">
        <f>SUM(H45:H49)</f>
        <v>162873</v>
      </c>
      <c r="I50" s="28"/>
      <c r="J50" s="32">
        <v>204340</v>
      </c>
    </row>
    <row r="51" spans="2:10" ht="12.75" thickTop="1" thickBot="1" x14ac:dyDescent="0.25">
      <c r="B51" s="24" t="s">
        <v>31</v>
      </c>
      <c r="C51" s="24"/>
      <c r="D51" s="33">
        <f>D50+D42</f>
        <v>551696</v>
      </c>
      <c r="E51" s="24"/>
      <c r="F51" s="33">
        <f>F50+F42</f>
        <v>545033</v>
      </c>
      <c r="G51" s="23"/>
      <c r="H51" s="33">
        <f>H50+H42</f>
        <v>489051</v>
      </c>
      <c r="I51" s="28"/>
      <c r="J51" s="33">
        <v>367174</v>
      </c>
    </row>
    <row r="52" spans="2:10" ht="12" thickBot="1" x14ac:dyDescent="0.25">
      <c r="B52" s="24"/>
      <c r="C52" s="24"/>
      <c r="D52" s="27"/>
      <c r="E52" s="24"/>
      <c r="F52" s="27"/>
      <c r="G52" s="23"/>
      <c r="H52" s="27"/>
      <c r="I52" s="28"/>
      <c r="J52" s="27"/>
    </row>
    <row r="53" spans="2:10" ht="12.75" thickTop="1" thickBot="1" x14ac:dyDescent="0.25">
      <c r="B53" s="24" t="s">
        <v>32</v>
      </c>
      <c r="C53" s="24"/>
      <c r="D53" s="33">
        <f>D51+D36</f>
        <v>1427192</v>
      </c>
      <c r="E53" s="24"/>
      <c r="F53" s="33">
        <f>F51+F36</f>
        <v>1428708</v>
      </c>
      <c r="G53" s="23"/>
      <c r="H53" s="33">
        <f>H51+H36</f>
        <v>1330234</v>
      </c>
      <c r="I53" s="28"/>
      <c r="J53" s="33">
        <v>1067741</v>
      </c>
    </row>
    <row r="55" spans="2:10" x14ac:dyDescent="0.2">
      <c r="D55" s="34">
        <f>D53-D25</f>
        <v>0</v>
      </c>
      <c r="F55" s="34">
        <f>F53-F25</f>
        <v>0</v>
      </c>
      <c r="H55" s="34">
        <f>H53-H25</f>
        <v>0</v>
      </c>
      <c r="J55" s="34">
        <f>J53-J25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5"/>
  <sheetViews>
    <sheetView zoomScaleNormal="100" workbookViewId="0">
      <selection activeCell="D8" sqref="D8"/>
    </sheetView>
  </sheetViews>
  <sheetFormatPr defaultColWidth="8.85546875" defaultRowHeight="11.25" x14ac:dyDescent="0.2"/>
  <cols>
    <col min="1" max="1" width="8.85546875" style="2"/>
    <col min="2" max="2" width="27.7109375" style="2" customWidth="1"/>
    <col min="3" max="3" width="1.7109375" style="2" customWidth="1"/>
    <col min="4" max="4" width="13.85546875" style="2" customWidth="1"/>
    <col min="5" max="5" width="1.7109375" style="2" customWidth="1"/>
    <col min="6" max="6" width="14.28515625" style="2" customWidth="1"/>
    <col min="7" max="7" width="1.140625" style="2" customWidth="1"/>
    <col min="8" max="8" width="14.28515625" style="2" customWidth="1"/>
    <col min="9" max="9" width="1.28515625" style="2" customWidth="1"/>
    <col min="10" max="10" width="14.28515625" style="2" customWidth="1"/>
    <col min="11" max="16384" width="8.85546875" style="2"/>
  </cols>
  <sheetData>
    <row r="1" spans="2:10" x14ac:dyDescent="0.2">
      <c r="B1" s="4" t="s">
        <v>33</v>
      </c>
      <c r="C1" s="4"/>
      <c r="D1" s="4"/>
      <c r="E1" s="4"/>
    </row>
    <row r="2" spans="2:10" ht="22.5" x14ac:dyDescent="0.2">
      <c r="B2" s="4" t="s">
        <v>50</v>
      </c>
      <c r="C2" s="4"/>
      <c r="D2" s="4"/>
      <c r="E2" s="4"/>
    </row>
    <row r="3" spans="2:10" x14ac:dyDescent="0.2">
      <c r="B3" s="3"/>
      <c r="C3" s="3"/>
      <c r="D3" s="3"/>
      <c r="E3" s="3"/>
    </row>
    <row r="4" spans="2:10" x14ac:dyDescent="0.2">
      <c r="B4" s="4" t="s">
        <v>34</v>
      </c>
      <c r="C4" s="4"/>
      <c r="D4" s="4"/>
      <c r="E4" s="4"/>
    </row>
    <row r="5" spans="2:10" x14ac:dyDescent="0.2">
      <c r="B5" s="4"/>
      <c r="C5" s="4"/>
      <c r="D5" s="4"/>
      <c r="E5" s="4"/>
    </row>
    <row r="6" spans="2:10" x14ac:dyDescent="0.2">
      <c r="B6" s="4"/>
      <c r="C6" s="4"/>
      <c r="D6" s="4"/>
      <c r="E6" s="4"/>
    </row>
    <row r="7" spans="2:10" x14ac:dyDescent="0.2">
      <c r="B7" s="4"/>
      <c r="C7" s="4"/>
      <c r="D7" s="49" t="s">
        <v>66</v>
      </c>
      <c r="E7" s="4"/>
      <c r="F7" s="49" t="str">
        <f>'StandAlone BS'!F6</f>
        <v>Auditate</v>
      </c>
      <c r="G7" s="49"/>
      <c r="H7" s="49" t="s">
        <v>56</v>
      </c>
      <c r="I7" s="49"/>
      <c r="J7" s="49" t="s">
        <v>56</v>
      </c>
    </row>
    <row r="8" spans="2:10" ht="12" thickBot="1" x14ac:dyDescent="0.25">
      <c r="D8" s="52">
        <v>45382</v>
      </c>
      <c r="F8" s="22">
        <f>'StandAlone BS'!F7</f>
        <v>45291</v>
      </c>
      <c r="G8" s="7"/>
      <c r="H8" s="22">
        <v>44926</v>
      </c>
      <c r="I8" s="23"/>
      <c r="J8" s="22">
        <v>44561</v>
      </c>
    </row>
    <row r="9" spans="2:10" ht="12" thickTop="1" x14ac:dyDescent="0.2">
      <c r="B9" s="24"/>
      <c r="C9" s="24"/>
      <c r="D9" s="24"/>
      <c r="E9" s="24"/>
      <c r="F9" s="25"/>
      <c r="G9" s="23"/>
      <c r="H9" s="25"/>
      <c r="I9" s="23"/>
      <c r="J9" s="25"/>
    </row>
    <row r="10" spans="2:10" x14ac:dyDescent="0.2">
      <c r="B10" s="24" t="s">
        <v>0</v>
      </c>
      <c r="C10" s="24"/>
      <c r="D10" s="24"/>
      <c r="E10" s="24"/>
      <c r="G10" s="12"/>
      <c r="I10" s="23"/>
    </row>
    <row r="11" spans="2:10" x14ac:dyDescent="0.2">
      <c r="B11" s="24" t="s">
        <v>1</v>
      </c>
      <c r="C11" s="24"/>
      <c r="D11" s="24"/>
      <c r="E11" s="24"/>
      <c r="G11" s="12"/>
      <c r="I11" s="12"/>
    </row>
    <row r="12" spans="2:10" x14ac:dyDescent="0.2">
      <c r="B12" s="9" t="s">
        <v>2</v>
      </c>
      <c r="C12" s="9"/>
      <c r="D12" s="51">
        <v>96724</v>
      </c>
      <c r="E12" s="9"/>
      <c r="F12" s="26">
        <v>99365</v>
      </c>
      <c r="G12" s="12"/>
      <c r="H12" s="26">
        <v>65647.537158576117</v>
      </c>
      <c r="I12" s="26"/>
      <c r="J12" s="26">
        <v>15215</v>
      </c>
    </row>
    <row r="13" spans="2:10" x14ac:dyDescent="0.2">
      <c r="B13" s="9" t="s">
        <v>3</v>
      </c>
      <c r="C13" s="9"/>
      <c r="D13" s="51">
        <v>621</v>
      </c>
      <c r="E13" s="9"/>
      <c r="F13" s="26">
        <v>632</v>
      </c>
      <c r="G13" s="12"/>
      <c r="H13" s="26">
        <v>534</v>
      </c>
      <c r="I13" s="26"/>
      <c r="J13" s="26">
        <v>221</v>
      </c>
    </row>
    <row r="14" spans="2:10" x14ac:dyDescent="0.2">
      <c r="B14" s="9" t="s">
        <v>4</v>
      </c>
      <c r="C14" s="9"/>
      <c r="D14" s="51">
        <v>3543</v>
      </c>
      <c r="E14" s="9"/>
      <c r="F14" s="26">
        <v>3543</v>
      </c>
      <c r="G14" s="12"/>
      <c r="H14" s="26">
        <v>3543</v>
      </c>
      <c r="I14" s="26"/>
      <c r="J14" s="26">
        <v>0</v>
      </c>
    </row>
    <row r="15" spans="2:10" x14ac:dyDescent="0.2">
      <c r="B15" s="9" t="s">
        <v>5</v>
      </c>
      <c r="C15" s="9"/>
      <c r="D15" s="51">
        <v>3181</v>
      </c>
      <c r="E15" s="9"/>
      <c r="F15" s="26">
        <v>3300</v>
      </c>
      <c r="G15" s="12"/>
      <c r="H15" s="26">
        <v>4317</v>
      </c>
      <c r="I15" s="26"/>
      <c r="J15" s="26">
        <v>0</v>
      </c>
    </row>
    <row r="16" spans="2:10" x14ac:dyDescent="0.2">
      <c r="B16" s="9" t="s">
        <v>6</v>
      </c>
      <c r="C16" s="9"/>
      <c r="D16" s="51">
        <v>674779</v>
      </c>
      <c r="E16" s="9"/>
      <c r="F16" s="26">
        <v>676297</v>
      </c>
      <c r="G16" s="12"/>
      <c r="H16" s="26">
        <v>653725</v>
      </c>
      <c r="I16" s="26"/>
      <c r="J16" s="26">
        <v>571882</v>
      </c>
    </row>
    <row r="17" spans="2:10" ht="12" thickBot="1" x14ac:dyDescent="0.25">
      <c r="B17" s="24" t="s">
        <v>7</v>
      </c>
      <c r="C17" s="24"/>
      <c r="D17" s="27">
        <f>SUM(D12:D16)</f>
        <v>778848</v>
      </c>
      <c r="E17" s="24"/>
      <c r="F17" s="27">
        <f>SUM(F12:F16)</f>
        <v>783137</v>
      </c>
      <c r="G17" s="23"/>
      <c r="H17" s="27">
        <f>SUM(H12:H16)</f>
        <v>727766.53715857607</v>
      </c>
      <c r="I17" s="28"/>
      <c r="J17" s="27">
        <v>587318</v>
      </c>
    </row>
    <row r="18" spans="2:10" ht="12" thickTop="1" x14ac:dyDescent="0.2">
      <c r="B18" s="24"/>
      <c r="C18" s="24"/>
      <c r="D18" s="24"/>
      <c r="E18" s="24"/>
      <c r="F18" s="26"/>
      <c r="G18" s="23"/>
      <c r="H18" s="26"/>
      <c r="I18" s="28"/>
      <c r="J18" s="26"/>
    </row>
    <row r="19" spans="2:10" x14ac:dyDescent="0.2">
      <c r="B19" s="24" t="s">
        <v>8</v>
      </c>
      <c r="C19" s="24"/>
      <c r="D19" s="24"/>
      <c r="E19" s="24"/>
      <c r="F19" s="26"/>
      <c r="G19" s="12"/>
      <c r="H19" s="26"/>
      <c r="I19" s="26"/>
      <c r="J19" s="26"/>
    </row>
    <row r="20" spans="2:10" x14ac:dyDescent="0.2">
      <c r="B20" s="9" t="s">
        <v>9</v>
      </c>
      <c r="C20" s="9"/>
      <c r="D20" s="51">
        <v>611664</v>
      </c>
      <c r="E20" s="9"/>
      <c r="F20" s="26">
        <v>622609</v>
      </c>
      <c r="G20" s="12"/>
      <c r="H20" s="26">
        <v>617698</v>
      </c>
      <c r="I20" s="26"/>
      <c r="J20" s="26">
        <v>538922</v>
      </c>
    </row>
    <row r="21" spans="2:10" x14ac:dyDescent="0.2">
      <c r="B21" s="9" t="s">
        <v>10</v>
      </c>
      <c r="C21" s="9"/>
      <c r="D21" s="51">
        <v>14424</v>
      </c>
      <c r="E21" s="9"/>
      <c r="F21" s="26">
        <v>14212</v>
      </c>
      <c r="G21" s="12"/>
      <c r="H21" s="26">
        <v>25561</v>
      </c>
      <c r="I21" s="26"/>
      <c r="J21" s="26">
        <v>19127</v>
      </c>
    </row>
    <row r="22" spans="2:10" x14ac:dyDescent="0.2">
      <c r="B22" s="48" t="s">
        <v>59</v>
      </c>
      <c r="C22" s="48"/>
      <c r="D22" s="51">
        <v>8455</v>
      </c>
      <c r="E22" s="48"/>
      <c r="F22" s="26">
        <v>7068</v>
      </c>
      <c r="G22" s="12"/>
      <c r="H22" s="26">
        <v>17228</v>
      </c>
      <c r="I22" s="26"/>
      <c r="J22" s="26">
        <v>17008</v>
      </c>
    </row>
    <row r="23" spans="2:10" x14ac:dyDescent="0.2">
      <c r="B23" s="9" t="s">
        <v>11</v>
      </c>
      <c r="C23" s="9"/>
      <c r="D23" s="51">
        <v>48000</v>
      </c>
      <c r="E23" s="9"/>
      <c r="F23" s="26">
        <v>51293</v>
      </c>
      <c r="G23" s="12"/>
      <c r="H23" s="26">
        <v>55108</v>
      </c>
      <c r="I23" s="26"/>
      <c r="J23" s="26">
        <v>42037</v>
      </c>
    </row>
    <row r="24" spans="2:10" ht="12" thickBot="1" x14ac:dyDescent="0.25">
      <c r="B24" s="24" t="s">
        <v>12</v>
      </c>
      <c r="C24" s="24"/>
      <c r="D24" s="27">
        <f>SUM(D20:D23)</f>
        <v>682543</v>
      </c>
      <c r="E24" s="24"/>
      <c r="F24" s="27">
        <f>SUM(F20:F23)</f>
        <v>695182</v>
      </c>
      <c r="G24" s="23"/>
      <c r="H24" s="27">
        <f>SUM(H20:H23)</f>
        <v>715595</v>
      </c>
      <c r="I24" s="28"/>
      <c r="J24" s="27">
        <v>617094</v>
      </c>
    </row>
    <row r="25" spans="2:10" ht="12.75" thickTop="1" thickBot="1" x14ac:dyDescent="0.25">
      <c r="B25" s="24" t="s">
        <v>13</v>
      </c>
      <c r="C25" s="24"/>
      <c r="D25" s="27">
        <f>D24+D17</f>
        <v>1461391</v>
      </c>
      <c r="E25" s="24"/>
      <c r="F25" s="27">
        <f>F24+F17</f>
        <v>1478319</v>
      </c>
      <c r="G25" s="23"/>
      <c r="H25" s="27">
        <f>H24+H17</f>
        <v>1443361.5371585761</v>
      </c>
      <c r="I25" s="28"/>
      <c r="J25" s="27">
        <v>1204412</v>
      </c>
    </row>
    <row r="26" spans="2:10" ht="12" thickTop="1" x14ac:dyDescent="0.2">
      <c r="B26" s="24"/>
      <c r="C26" s="24"/>
      <c r="D26" s="24"/>
      <c r="E26" s="24"/>
      <c r="F26" s="28"/>
      <c r="G26" s="23"/>
      <c r="H26" s="28"/>
      <c r="I26" s="28"/>
      <c r="J26" s="28"/>
    </row>
    <row r="27" spans="2:10" x14ac:dyDescent="0.2">
      <c r="B27" s="24" t="s">
        <v>14</v>
      </c>
      <c r="C27" s="24"/>
      <c r="D27" s="24"/>
      <c r="E27" s="24"/>
      <c r="F27" s="26"/>
      <c r="G27" s="12"/>
      <c r="H27" s="26"/>
      <c r="I27" s="26"/>
      <c r="J27" s="26"/>
    </row>
    <row r="28" spans="2:10" x14ac:dyDescent="0.2">
      <c r="B28" s="24" t="s">
        <v>15</v>
      </c>
      <c r="C28" s="24"/>
      <c r="D28" s="24"/>
      <c r="E28" s="24"/>
      <c r="F28" s="26"/>
      <c r="G28" s="12"/>
      <c r="H28" s="26"/>
      <c r="I28" s="26"/>
      <c r="J28" s="26"/>
    </row>
    <row r="29" spans="2:10" x14ac:dyDescent="0.2">
      <c r="B29" s="9" t="s">
        <v>16</v>
      </c>
      <c r="C29" s="9"/>
      <c r="D29" s="51">
        <v>598884</v>
      </c>
      <c r="E29" s="9"/>
      <c r="F29" s="26">
        <v>598884</v>
      </c>
      <c r="G29" s="23"/>
      <c r="H29" s="26">
        <v>598884</v>
      </c>
      <c r="I29" s="26"/>
      <c r="J29" s="26">
        <v>401214</v>
      </c>
    </row>
    <row r="30" spans="2:10" x14ac:dyDescent="0.2">
      <c r="B30" s="9" t="s">
        <v>17</v>
      </c>
      <c r="C30" s="9"/>
      <c r="D30" s="51">
        <v>41462</v>
      </c>
      <c r="E30" s="9"/>
      <c r="F30" s="26">
        <v>41462</v>
      </c>
      <c r="G30" s="23"/>
      <c r="H30" s="26">
        <v>40492.730000000003</v>
      </c>
      <c r="I30" s="26"/>
      <c r="J30" s="26">
        <v>-4475</v>
      </c>
    </row>
    <row r="31" spans="2:10" x14ac:dyDescent="0.2">
      <c r="B31" s="9" t="s">
        <v>18</v>
      </c>
      <c r="C31" s="9"/>
      <c r="D31" s="51">
        <v>0</v>
      </c>
      <c r="E31" s="9"/>
      <c r="F31" s="26">
        <v>0</v>
      </c>
      <c r="G31" s="23"/>
      <c r="H31" s="26">
        <v>3001</v>
      </c>
      <c r="I31" s="26"/>
      <c r="J31" s="26">
        <v>3001</v>
      </c>
    </row>
    <row r="32" spans="2:10" x14ac:dyDescent="0.2">
      <c r="B32" s="9" t="s">
        <v>19</v>
      </c>
      <c r="C32" s="9"/>
      <c r="D32" s="51">
        <v>41590</v>
      </c>
      <c r="E32" s="9"/>
      <c r="F32" s="26">
        <v>41590</v>
      </c>
      <c r="G32" s="23"/>
      <c r="H32" s="26">
        <v>40266</v>
      </c>
      <c r="I32" s="26"/>
      <c r="J32" s="26">
        <v>14279</v>
      </c>
    </row>
    <row r="33" spans="2:10" x14ac:dyDescent="0.2">
      <c r="B33" s="9" t="s">
        <v>20</v>
      </c>
      <c r="C33" s="9"/>
      <c r="D33" s="51">
        <v>-268</v>
      </c>
      <c r="E33" s="9"/>
      <c r="F33" s="26">
        <v>-268</v>
      </c>
      <c r="G33" s="23"/>
      <c r="H33" s="26">
        <v>-268</v>
      </c>
      <c r="I33" s="26"/>
      <c r="J33" s="26">
        <v>-841</v>
      </c>
    </row>
    <row r="34" spans="2:10" x14ac:dyDescent="0.2">
      <c r="B34" s="9" t="s">
        <v>21</v>
      </c>
      <c r="C34" s="9"/>
      <c r="D34" s="51">
        <v>219913</v>
      </c>
      <c r="E34" s="9"/>
      <c r="F34" s="26">
        <v>227204</v>
      </c>
      <c r="G34" s="23"/>
      <c r="H34" s="26">
        <v>197390</v>
      </c>
      <c r="I34" s="26"/>
      <c r="J34" s="26">
        <v>303676</v>
      </c>
    </row>
    <row r="35" spans="2:10" ht="12" thickBot="1" x14ac:dyDescent="0.25">
      <c r="B35" s="9" t="s">
        <v>60</v>
      </c>
      <c r="C35" s="9"/>
      <c r="D35" s="51">
        <v>8509</v>
      </c>
      <c r="E35" s="9"/>
      <c r="F35" s="26">
        <v>8718</v>
      </c>
      <c r="G35" s="23"/>
      <c r="H35" s="26">
        <v>9854</v>
      </c>
      <c r="I35" s="26"/>
      <c r="J35" s="26">
        <v>0</v>
      </c>
    </row>
    <row r="36" spans="2:10" ht="12" thickBot="1" x14ac:dyDescent="0.25">
      <c r="B36" s="24" t="s">
        <v>22</v>
      </c>
      <c r="C36" s="24"/>
      <c r="D36" s="29">
        <f>SUM(D29:D35)</f>
        <v>910090</v>
      </c>
      <c r="E36" s="24"/>
      <c r="F36" s="29">
        <f>SUM(F29:F35)</f>
        <v>917590</v>
      </c>
      <c r="G36" s="23"/>
      <c r="H36" s="29">
        <f>SUM(H29:H35)</f>
        <v>889619.73</v>
      </c>
      <c r="I36" s="30"/>
      <c r="J36" s="29">
        <v>716854</v>
      </c>
    </row>
    <row r="37" spans="2:10" x14ac:dyDescent="0.2">
      <c r="B37" s="24"/>
      <c r="C37" s="24"/>
      <c r="D37" s="24"/>
      <c r="E37" s="24"/>
      <c r="F37" s="28"/>
      <c r="G37" s="23"/>
      <c r="H37" s="28"/>
      <c r="I37" s="28"/>
      <c r="J37" s="28"/>
    </row>
    <row r="38" spans="2:10" x14ac:dyDescent="0.2">
      <c r="B38" s="24" t="s">
        <v>23</v>
      </c>
      <c r="C38" s="24"/>
      <c r="D38" s="24"/>
      <c r="E38" s="24"/>
      <c r="F38" s="26"/>
      <c r="G38" s="12"/>
      <c r="H38" s="26"/>
      <c r="I38" s="26"/>
      <c r="J38" s="26"/>
    </row>
    <row r="39" spans="2:10" x14ac:dyDescent="0.2">
      <c r="B39" s="9" t="s">
        <v>24</v>
      </c>
      <c r="C39" s="9"/>
      <c r="D39" s="51">
        <v>345834</v>
      </c>
      <c r="E39" s="9"/>
      <c r="F39" s="26">
        <v>346658</v>
      </c>
      <c r="G39" s="12"/>
      <c r="H39" s="26">
        <v>268855</v>
      </c>
      <c r="I39" s="26"/>
      <c r="J39" s="26">
        <v>150121</v>
      </c>
    </row>
    <row r="40" spans="2:10" x14ac:dyDescent="0.2">
      <c r="B40" s="9" t="s">
        <v>25</v>
      </c>
      <c r="C40" s="9"/>
      <c r="D40" s="51">
        <v>5844</v>
      </c>
      <c r="E40" s="9"/>
      <c r="F40" s="26">
        <v>5995</v>
      </c>
      <c r="G40" s="12"/>
      <c r="H40" s="26">
        <v>8476</v>
      </c>
      <c r="I40" s="26"/>
      <c r="J40" s="26">
        <v>6914</v>
      </c>
    </row>
    <row r="41" spans="2:10" ht="12" thickBot="1" x14ac:dyDescent="0.25">
      <c r="B41" s="9" t="s">
        <v>26</v>
      </c>
      <c r="C41" s="9"/>
      <c r="D41" s="51">
        <v>76864</v>
      </c>
      <c r="E41" s="9"/>
      <c r="F41" s="26">
        <v>76864</v>
      </c>
      <c r="G41" s="12"/>
      <c r="H41" s="26">
        <v>81058</v>
      </c>
      <c r="I41" s="26"/>
      <c r="J41" s="26">
        <v>68490</v>
      </c>
    </row>
    <row r="42" spans="2:10" ht="12" thickBot="1" x14ac:dyDescent="0.25">
      <c r="B42" s="24" t="s">
        <v>27</v>
      </c>
      <c r="C42" s="24"/>
      <c r="D42" s="31">
        <f>SUM(D39:D41)</f>
        <v>428542</v>
      </c>
      <c r="E42" s="24"/>
      <c r="F42" s="31">
        <f>SUM(F39:F41)</f>
        <v>429517</v>
      </c>
      <c r="G42" s="23"/>
      <c r="H42" s="31">
        <f>SUM(H39:H41)</f>
        <v>358389</v>
      </c>
      <c r="I42" s="28"/>
      <c r="J42" s="31">
        <v>225525</v>
      </c>
    </row>
    <row r="43" spans="2:10" x14ac:dyDescent="0.2">
      <c r="B43" s="24"/>
      <c r="C43" s="24"/>
      <c r="D43" s="24"/>
      <c r="E43" s="24"/>
      <c r="F43" s="28"/>
      <c r="G43" s="23"/>
      <c r="H43" s="28"/>
      <c r="I43" s="28"/>
      <c r="J43" s="28"/>
    </row>
    <row r="44" spans="2:10" x14ac:dyDescent="0.2">
      <c r="B44" s="24" t="s">
        <v>28</v>
      </c>
      <c r="C44" s="24"/>
      <c r="D44" s="24"/>
      <c r="E44" s="24"/>
      <c r="F44" s="26"/>
      <c r="G44" s="12"/>
      <c r="H44" s="26"/>
      <c r="I44" s="26"/>
      <c r="J44" s="26"/>
    </row>
    <row r="45" spans="2:10" x14ac:dyDescent="0.2">
      <c r="B45" s="9" t="s">
        <v>24</v>
      </c>
      <c r="C45" s="9"/>
      <c r="D45" s="51">
        <v>45835</v>
      </c>
      <c r="E45" s="9"/>
      <c r="F45" s="26">
        <v>66976</v>
      </c>
      <c r="G45" s="12"/>
      <c r="H45" s="26">
        <v>119919</v>
      </c>
      <c r="I45" s="26"/>
      <c r="J45" s="26">
        <v>186912</v>
      </c>
    </row>
    <row r="46" spans="2:10" x14ac:dyDescent="0.2">
      <c r="B46" s="9" t="s">
        <v>25</v>
      </c>
      <c r="C46" s="9"/>
      <c r="D46" s="51">
        <v>26988</v>
      </c>
      <c r="E46" s="9"/>
      <c r="F46" s="26">
        <v>22821</v>
      </c>
      <c r="G46" s="12"/>
      <c r="H46" s="26">
        <v>33726</v>
      </c>
      <c r="I46" s="26"/>
      <c r="J46" s="26">
        <v>36527</v>
      </c>
    </row>
    <row r="47" spans="2:10" x14ac:dyDescent="0.2">
      <c r="B47" s="9" t="s">
        <v>65</v>
      </c>
      <c r="C47" s="9"/>
      <c r="D47" s="51">
        <v>3212</v>
      </c>
      <c r="E47" s="9"/>
      <c r="F47" s="26">
        <v>2234</v>
      </c>
      <c r="G47" s="12"/>
      <c r="H47" s="26">
        <v>1885</v>
      </c>
      <c r="I47" s="26"/>
      <c r="J47" s="26">
        <v>0</v>
      </c>
    </row>
    <row r="48" spans="2:10" x14ac:dyDescent="0.2">
      <c r="B48" s="48" t="s">
        <v>64</v>
      </c>
      <c r="C48" s="48"/>
      <c r="D48" s="51">
        <v>46437</v>
      </c>
      <c r="E48" s="48"/>
      <c r="F48" s="26">
        <v>38894</v>
      </c>
      <c r="G48" s="12"/>
      <c r="H48" s="26">
        <v>39470</v>
      </c>
      <c r="I48" s="26"/>
      <c r="J48" s="26">
        <v>37306</v>
      </c>
    </row>
    <row r="49" spans="2:10" ht="12" thickBot="1" x14ac:dyDescent="0.25">
      <c r="B49" s="9" t="s">
        <v>29</v>
      </c>
      <c r="C49" s="9"/>
      <c r="D49" s="51">
        <v>287</v>
      </c>
      <c r="E49" s="9"/>
      <c r="F49" s="26">
        <v>287</v>
      </c>
      <c r="G49" s="12"/>
      <c r="H49" s="26">
        <v>353</v>
      </c>
      <c r="I49" s="26"/>
      <c r="J49" s="26">
        <v>1288</v>
      </c>
    </row>
    <row r="50" spans="2:10" ht="12" thickBot="1" x14ac:dyDescent="0.25">
      <c r="B50" s="24" t="s">
        <v>30</v>
      </c>
      <c r="C50" s="24"/>
      <c r="D50" s="32">
        <f>SUM(D45:D49)</f>
        <v>122759</v>
      </c>
      <c r="E50" s="24"/>
      <c r="F50" s="32">
        <f>SUM(F45:F49)</f>
        <v>131212</v>
      </c>
      <c r="G50" s="23"/>
      <c r="H50" s="32">
        <f>SUM(H45:H49)</f>
        <v>195353</v>
      </c>
      <c r="I50" s="28"/>
      <c r="J50" s="32">
        <v>262033</v>
      </c>
    </row>
    <row r="51" spans="2:10" ht="12.75" thickTop="1" thickBot="1" x14ac:dyDescent="0.25">
      <c r="B51" s="24" t="s">
        <v>31</v>
      </c>
      <c r="C51" s="24"/>
      <c r="D51" s="33">
        <f>D50+D42</f>
        <v>551301</v>
      </c>
      <c r="E51" s="24"/>
      <c r="F51" s="33">
        <f>F50+F42</f>
        <v>560729</v>
      </c>
      <c r="G51" s="23"/>
      <c r="H51" s="33">
        <f>H50+H42</f>
        <v>553742</v>
      </c>
      <c r="I51" s="28"/>
      <c r="J51" s="33">
        <v>487558</v>
      </c>
    </row>
    <row r="52" spans="2:10" ht="12" thickBot="1" x14ac:dyDescent="0.25">
      <c r="B52" s="24"/>
      <c r="C52" s="24"/>
      <c r="D52" s="27"/>
      <c r="E52" s="24"/>
      <c r="F52" s="27"/>
      <c r="G52" s="23"/>
      <c r="H52" s="27"/>
      <c r="I52" s="28"/>
      <c r="J52" s="27"/>
    </row>
    <row r="53" spans="2:10" ht="12.75" thickTop="1" thickBot="1" x14ac:dyDescent="0.25">
      <c r="B53" s="24" t="s">
        <v>32</v>
      </c>
      <c r="C53" s="24"/>
      <c r="D53" s="33">
        <f>D51+D36</f>
        <v>1461391</v>
      </c>
      <c r="E53" s="24"/>
      <c r="F53" s="33">
        <f>F51+F36</f>
        <v>1478319</v>
      </c>
      <c r="G53" s="23"/>
      <c r="H53" s="33">
        <f>H51+H36</f>
        <v>1443361.73</v>
      </c>
      <c r="I53" s="28"/>
      <c r="J53" s="33">
        <v>1204412</v>
      </c>
    </row>
    <row r="55" spans="2:10" x14ac:dyDescent="0.2">
      <c r="D55" s="34">
        <v>0</v>
      </c>
      <c r="F55" s="34"/>
      <c r="G55" s="34"/>
      <c r="H55" s="34"/>
      <c r="I55" s="34"/>
      <c r="J55" s="3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F008-C4E2-4CB7-B3DA-41CCEE0F0887}">
  <dimension ref="B1:J36"/>
  <sheetViews>
    <sheetView workbookViewId="0">
      <selection activeCell="J7" sqref="J7"/>
    </sheetView>
  </sheetViews>
  <sheetFormatPr defaultColWidth="8.85546875" defaultRowHeight="11.25" x14ac:dyDescent="0.2"/>
  <cols>
    <col min="1" max="1" width="8.85546875" style="2"/>
    <col min="2" max="2" width="33" style="2" customWidth="1"/>
    <col min="3" max="3" width="1.5703125" style="2" customWidth="1"/>
    <col min="4" max="4" width="13.28515625" style="2" customWidth="1"/>
    <col min="5" max="5" width="1.5703125" style="2" customWidth="1"/>
    <col min="6" max="6" width="13.42578125" style="38" customWidth="1"/>
    <col min="7" max="7" width="1.28515625" style="2" customWidth="1"/>
    <col min="8" max="8" width="14.28515625" style="38" customWidth="1"/>
    <col min="9" max="9" width="1" style="38" customWidth="1"/>
    <col min="10" max="10" width="14.28515625" style="38" customWidth="1"/>
    <col min="11" max="16384" width="8.85546875" style="2"/>
  </cols>
  <sheetData>
    <row r="1" spans="2:10" x14ac:dyDescent="0.2">
      <c r="B1" s="1" t="s">
        <v>33</v>
      </c>
      <c r="C1" s="1"/>
      <c r="D1" s="1"/>
      <c r="E1" s="1"/>
    </row>
    <row r="2" spans="2:10" x14ac:dyDescent="0.2">
      <c r="B2" s="1" t="s">
        <v>49</v>
      </c>
      <c r="C2" s="1"/>
      <c r="D2" s="1"/>
      <c r="E2" s="1"/>
    </row>
    <row r="3" spans="2:10" x14ac:dyDescent="0.2">
      <c r="B3" s="3"/>
      <c r="C3" s="3"/>
      <c r="D3" s="3"/>
      <c r="E3" s="3"/>
    </row>
    <row r="4" spans="2:10" x14ac:dyDescent="0.2">
      <c r="B4" s="4" t="s">
        <v>34</v>
      </c>
      <c r="C4" s="4"/>
      <c r="D4" s="4"/>
      <c r="E4" s="4"/>
    </row>
    <row r="7" spans="2:10" s="49" customFormat="1" x14ac:dyDescent="0.2">
      <c r="D7" s="49" t="s">
        <v>66</v>
      </c>
      <c r="F7" s="49" t="s">
        <v>66</v>
      </c>
      <c r="G7" s="58"/>
      <c r="H7" s="49" t="s">
        <v>66</v>
      </c>
      <c r="I7" s="50"/>
      <c r="J7" s="49" t="s">
        <v>66</v>
      </c>
    </row>
    <row r="8" spans="2:10" ht="12" thickBot="1" x14ac:dyDescent="0.25">
      <c r="D8" s="46">
        <f>'StandAlone IS'!D7</f>
        <v>45382</v>
      </c>
      <c r="F8" s="67">
        <v>45016</v>
      </c>
      <c r="G8" s="5"/>
      <c r="H8" s="67">
        <v>44651</v>
      </c>
      <c r="I8" s="47"/>
      <c r="J8" s="67">
        <v>44286</v>
      </c>
    </row>
    <row r="9" spans="2:10" ht="12" thickTop="1" x14ac:dyDescent="0.2">
      <c r="B9" s="7"/>
      <c r="C9" s="7"/>
      <c r="D9" s="7"/>
      <c r="E9" s="7"/>
      <c r="F9" s="68"/>
      <c r="G9" s="8"/>
      <c r="H9" s="68"/>
      <c r="I9" s="39"/>
      <c r="J9" s="68"/>
    </row>
    <row r="10" spans="2:10" x14ac:dyDescent="0.2">
      <c r="B10" s="9" t="s">
        <v>57</v>
      </c>
      <c r="C10" s="9"/>
      <c r="D10" s="51">
        <v>41075</v>
      </c>
      <c r="E10" s="9"/>
      <c r="F10" s="40">
        <v>21759</v>
      </c>
      <c r="G10" s="8"/>
      <c r="H10" s="40">
        <v>37491</v>
      </c>
      <c r="I10" s="39"/>
      <c r="J10" s="40">
        <v>39397</v>
      </c>
    </row>
    <row r="11" spans="2:10" ht="12" thickBot="1" x14ac:dyDescent="0.25">
      <c r="B11" s="9" t="s">
        <v>58</v>
      </c>
      <c r="C11" s="9"/>
      <c r="D11" s="41">
        <v>-27540</v>
      </c>
      <c r="E11" s="9"/>
      <c r="F11" s="41">
        <v>-15257</v>
      </c>
      <c r="G11" s="8"/>
      <c r="H11" s="41">
        <v>-20530</v>
      </c>
      <c r="I11" s="39"/>
      <c r="J11" s="41">
        <v>-28004</v>
      </c>
    </row>
    <row r="12" spans="2:10" x14ac:dyDescent="0.2">
      <c r="B12" s="12"/>
      <c r="C12" s="12"/>
      <c r="D12" s="12"/>
      <c r="E12" s="12"/>
      <c r="F12" s="39">
        <v>0</v>
      </c>
      <c r="G12" s="8"/>
      <c r="H12" s="39">
        <v>0</v>
      </c>
      <c r="I12" s="39"/>
      <c r="J12" s="39"/>
    </row>
    <row r="13" spans="2:10" ht="12" thickBot="1" x14ac:dyDescent="0.25">
      <c r="B13" s="13" t="s">
        <v>35</v>
      </c>
      <c r="C13" s="13"/>
      <c r="D13" s="42">
        <f>SUM(D10:D11)</f>
        <v>13535</v>
      </c>
      <c r="E13" s="13"/>
      <c r="F13" s="42">
        <v>6502</v>
      </c>
      <c r="G13" s="14"/>
      <c r="H13" s="42">
        <v>16961</v>
      </c>
      <c r="I13" s="43"/>
      <c r="J13" s="42">
        <v>11393</v>
      </c>
    </row>
    <row r="14" spans="2:10" ht="12" thickTop="1" x14ac:dyDescent="0.2">
      <c r="B14" s="17"/>
      <c r="C14" s="17"/>
      <c r="D14" s="17"/>
      <c r="E14" s="17"/>
      <c r="F14" s="40">
        <v>0</v>
      </c>
      <c r="G14" s="8"/>
      <c r="H14" s="40">
        <v>0</v>
      </c>
      <c r="I14" s="39"/>
      <c r="J14" s="40"/>
    </row>
    <row r="15" spans="2:10" x14ac:dyDescent="0.2">
      <c r="B15" s="17" t="s">
        <v>36</v>
      </c>
      <c r="C15" s="17"/>
      <c r="D15" s="56">
        <v>0</v>
      </c>
      <c r="E15" s="17"/>
      <c r="F15" s="39">
        <v>1696</v>
      </c>
      <c r="G15" s="8"/>
      <c r="H15" s="39">
        <v>-69</v>
      </c>
      <c r="I15" s="39"/>
      <c r="J15" s="39">
        <v>149</v>
      </c>
    </row>
    <row r="16" spans="2:10" x14ac:dyDescent="0.2">
      <c r="B16" s="17" t="s">
        <v>37</v>
      </c>
      <c r="C16" s="17"/>
      <c r="D16" s="56">
        <v>-7502</v>
      </c>
      <c r="E16" s="17"/>
      <c r="F16" s="39">
        <v>-9821</v>
      </c>
      <c r="G16" s="8"/>
      <c r="H16" s="39">
        <v>-8895</v>
      </c>
      <c r="I16" s="39"/>
      <c r="J16" s="39">
        <v>-5357</v>
      </c>
    </row>
    <row r="17" spans="2:10" x14ac:dyDescent="0.2">
      <c r="B17" s="17" t="s">
        <v>38</v>
      </c>
      <c r="C17" s="17"/>
      <c r="D17" s="56">
        <v>-458</v>
      </c>
      <c r="E17" s="17"/>
      <c r="F17" s="39">
        <v>-1066</v>
      </c>
      <c r="G17" s="8"/>
      <c r="H17" s="39">
        <v>-979</v>
      </c>
      <c r="I17" s="39"/>
      <c r="J17" s="39">
        <v>-1676</v>
      </c>
    </row>
    <row r="18" spans="2:10" x14ac:dyDescent="0.2">
      <c r="B18" s="17" t="s">
        <v>39</v>
      </c>
      <c r="C18" s="17"/>
      <c r="D18" s="56">
        <v>-381</v>
      </c>
      <c r="E18" s="17"/>
      <c r="F18" s="39">
        <v>-83</v>
      </c>
      <c r="G18" s="8"/>
      <c r="H18" s="39">
        <v>1457</v>
      </c>
      <c r="I18" s="39"/>
      <c r="J18" s="39">
        <v>-145</v>
      </c>
    </row>
    <row r="19" spans="2:10" x14ac:dyDescent="0.2">
      <c r="B19" s="17" t="s">
        <v>40</v>
      </c>
      <c r="C19" s="17"/>
      <c r="D19" s="56">
        <v>-982</v>
      </c>
      <c r="E19" s="17"/>
      <c r="F19" s="39">
        <v>-1509</v>
      </c>
      <c r="G19" s="8"/>
      <c r="H19" s="39">
        <v>-281</v>
      </c>
      <c r="I19" s="39"/>
      <c r="J19" s="39">
        <v>-281</v>
      </c>
    </row>
    <row r="20" spans="2:10" ht="12" thickBot="1" x14ac:dyDescent="0.25">
      <c r="B20" s="17" t="s">
        <v>41</v>
      </c>
      <c r="C20" s="17"/>
      <c r="D20" s="44">
        <v>0</v>
      </c>
      <c r="E20" s="17"/>
      <c r="F20" s="44">
        <v>0</v>
      </c>
      <c r="G20" s="8"/>
      <c r="H20" s="44">
        <v>-109</v>
      </c>
      <c r="I20" s="39"/>
      <c r="J20" s="44"/>
    </row>
    <row r="21" spans="2:10" x14ac:dyDescent="0.2">
      <c r="B21" s="13"/>
      <c r="C21" s="13"/>
      <c r="D21" s="13"/>
      <c r="E21" s="13"/>
      <c r="F21" s="43">
        <v>0</v>
      </c>
      <c r="G21" s="14"/>
      <c r="H21" s="43">
        <v>0</v>
      </c>
      <c r="I21" s="43"/>
      <c r="J21" s="43"/>
    </row>
    <row r="22" spans="2:10" ht="12" thickBot="1" x14ac:dyDescent="0.25">
      <c r="B22" s="13" t="s">
        <v>42</v>
      </c>
      <c r="C22" s="13"/>
      <c r="D22" s="42">
        <f>D13+SUM(D15:D20)</f>
        <v>4212</v>
      </c>
      <c r="E22" s="13"/>
      <c r="F22" s="42">
        <v>-4281</v>
      </c>
      <c r="G22" s="14"/>
      <c r="H22" s="42">
        <v>8085</v>
      </c>
      <c r="I22" s="43"/>
      <c r="J22" s="42">
        <v>4083</v>
      </c>
    </row>
    <row r="23" spans="2:10" ht="12" thickTop="1" x14ac:dyDescent="0.2">
      <c r="B23" s="19"/>
      <c r="C23" s="19"/>
      <c r="D23" s="19"/>
      <c r="E23" s="19"/>
      <c r="F23" s="39"/>
      <c r="G23" s="8"/>
      <c r="H23" s="39"/>
      <c r="I23" s="39"/>
      <c r="J23" s="39"/>
    </row>
    <row r="24" spans="2:10" x14ac:dyDescent="0.2">
      <c r="B24" s="17" t="s">
        <v>43</v>
      </c>
      <c r="C24" s="17"/>
      <c r="D24" s="55">
        <v>685</v>
      </c>
      <c r="E24" s="17"/>
      <c r="F24" s="39">
        <v>3224</v>
      </c>
      <c r="G24" s="8"/>
      <c r="H24" s="39">
        <v>697</v>
      </c>
      <c r="I24" s="39"/>
      <c r="J24" s="39"/>
    </row>
    <row r="25" spans="2:10" x14ac:dyDescent="0.2">
      <c r="B25" s="17" t="s">
        <v>44</v>
      </c>
      <c r="C25" s="17"/>
      <c r="D25" s="55">
        <v>-8680</v>
      </c>
      <c r="E25" s="17"/>
      <c r="F25" s="39">
        <v>-6346</v>
      </c>
      <c r="G25" s="8"/>
      <c r="H25" s="39">
        <v>-1597</v>
      </c>
      <c r="I25" s="39"/>
      <c r="J25" s="39"/>
    </row>
    <row r="26" spans="2:10" ht="12" thickBot="1" x14ac:dyDescent="0.25">
      <c r="B26" s="20" t="s">
        <v>45</v>
      </c>
      <c r="C26" s="20"/>
      <c r="D26" s="45">
        <f>SUM(D24:D25)</f>
        <v>-7995</v>
      </c>
      <c r="E26" s="20"/>
      <c r="F26" s="45">
        <v>-3122</v>
      </c>
      <c r="G26" s="5"/>
      <c r="H26" s="45">
        <v>-900</v>
      </c>
      <c r="I26" s="45"/>
      <c r="J26" s="45">
        <v>-5018</v>
      </c>
    </row>
    <row r="27" spans="2:10" x14ac:dyDescent="0.2">
      <c r="B27" s="17"/>
      <c r="C27" s="17"/>
      <c r="D27" s="39"/>
      <c r="E27" s="17"/>
      <c r="F27" s="39">
        <v>0</v>
      </c>
      <c r="G27" s="8"/>
      <c r="H27" s="39">
        <v>0</v>
      </c>
      <c r="I27" s="39"/>
      <c r="J27" s="39"/>
    </row>
    <row r="28" spans="2:10" ht="12" thickBot="1" x14ac:dyDescent="0.25">
      <c r="B28" s="13" t="s">
        <v>46</v>
      </c>
      <c r="C28" s="13"/>
      <c r="D28" s="42">
        <f>D22+D26</f>
        <v>-3783</v>
      </c>
      <c r="E28" s="13"/>
      <c r="F28" s="42">
        <v>-7403</v>
      </c>
      <c r="G28" s="14"/>
      <c r="H28" s="42">
        <v>7185</v>
      </c>
      <c r="I28" s="43"/>
      <c r="J28" s="42">
        <v>-935</v>
      </c>
    </row>
    <row r="29" spans="2:10" ht="12" thickTop="1" x14ac:dyDescent="0.2">
      <c r="B29" s="17"/>
      <c r="C29" s="17"/>
      <c r="D29" s="17"/>
      <c r="E29" s="17"/>
      <c r="F29" s="39">
        <v>0</v>
      </c>
      <c r="G29" s="8"/>
      <c r="H29" s="39">
        <v>0</v>
      </c>
      <c r="I29" s="39"/>
      <c r="J29" s="39"/>
    </row>
    <row r="30" spans="2:10" ht="12" thickBot="1" x14ac:dyDescent="0.25">
      <c r="B30" s="17" t="s">
        <v>47</v>
      </c>
      <c r="C30" s="17"/>
      <c r="D30" s="44">
        <v>-3717</v>
      </c>
      <c r="E30" s="17"/>
      <c r="F30" s="44">
        <v>-696</v>
      </c>
      <c r="G30" s="8"/>
      <c r="H30" s="44">
        <v>-1136</v>
      </c>
      <c r="I30" s="39"/>
      <c r="J30" s="44">
        <v>-370</v>
      </c>
    </row>
    <row r="31" spans="2:10" x14ac:dyDescent="0.2">
      <c r="B31" s="13"/>
      <c r="C31" s="13"/>
      <c r="D31" s="13"/>
      <c r="E31" s="13"/>
      <c r="F31" s="39">
        <v>0</v>
      </c>
      <c r="G31" s="14"/>
      <c r="H31" s="39">
        <v>0</v>
      </c>
      <c r="I31" s="43"/>
      <c r="J31" s="39"/>
    </row>
    <row r="32" spans="2:10" ht="12" thickBot="1" x14ac:dyDescent="0.25">
      <c r="B32" s="20" t="s">
        <v>48</v>
      </c>
      <c r="C32" s="20"/>
      <c r="D32" s="42">
        <f>SUM(D28:D30)</f>
        <v>-7500</v>
      </c>
      <c r="E32" s="20"/>
      <c r="F32" s="42">
        <v>-8099</v>
      </c>
      <c r="G32" s="14"/>
      <c r="H32" s="42">
        <v>6049</v>
      </c>
      <c r="I32" s="43"/>
      <c r="J32" s="42">
        <v>-1305</v>
      </c>
    </row>
    <row r="33" spans="2:10" ht="12" thickTop="1" x14ac:dyDescent="0.2">
      <c r="F33" s="68"/>
      <c r="G33" s="19"/>
      <c r="H33" s="68"/>
      <c r="J33" s="68"/>
    </row>
    <row r="34" spans="2:10" x14ac:dyDescent="0.2">
      <c r="F34" s="68">
        <v>0</v>
      </c>
      <c r="G34" s="19"/>
      <c r="H34" s="68">
        <v>0</v>
      </c>
      <c r="J34" s="68"/>
    </row>
    <row r="35" spans="2:10" s="38" customFormat="1" x14ac:dyDescent="0.2">
      <c r="B35" s="37" t="s">
        <v>62</v>
      </c>
      <c r="C35" s="37"/>
      <c r="D35" s="57">
        <v>-209</v>
      </c>
      <c r="E35" s="37"/>
      <c r="F35" s="68">
        <v>-1023.891</v>
      </c>
      <c r="G35" s="68"/>
      <c r="H35" s="68">
        <v>0</v>
      </c>
      <c r="J35" s="68"/>
    </row>
    <row r="36" spans="2:10" s="38" customFormat="1" x14ac:dyDescent="0.2">
      <c r="B36" s="37" t="s">
        <v>63</v>
      </c>
      <c r="C36" s="37"/>
      <c r="D36" s="57">
        <v>-7291</v>
      </c>
      <c r="E36" s="37"/>
      <c r="F36" s="68">
        <v>-7075.1090000000004</v>
      </c>
      <c r="G36" s="68"/>
      <c r="H36" s="68">
        <v>6049</v>
      </c>
      <c r="J36" s="68">
        <f>J32</f>
        <v>-1305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StandAlone IS</vt:lpstr>
      <vt:lpstr>StandAlone BS</vt:lpstr>
      <vt:lpstr>Conso BS</vt:lpstr>
      <vt:lpstr>Conso 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Gheba</dc:creator>
  <cp:lastModifiedBy>Inga Gheba</cp:lastModifiedBy>
  <dcterms:created xsi:type="dcterms:W3CDTF">2015-06-05T18:17:20Z</dcterms:created>
  <dcterms:modified xsi:type="dcterms:W3CDTF">2024-05-17T11:45:58Z</dcterms:modified>
</cp:coreProperties>
</file>