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sbackup\fs\Contabilitate\Raportari\2025 09\Supliment financiar\"/>
    </mc:Choice>
  </mc:AlternateContent>
  <xr:revisionPtr revIDLastSave="0" documentId="13_ncr:1_{F39A9A0B-A8C2-48B8-95DE-069D9C9E2A8A}" xr6:coauthVersionLast="47" xr6:coauthVersionMax="47" xr10:uidLastSave="{00000000-0000-0000-0000-000000000000}"/>
  <bookViews>
    <workbookView xWindow="25695" yWindow="0" windowWidth="26010" windowHeight="20985" tabRatio="798" activeTab="3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D18" i="1"/>
  <c r="J51" i="1"/>
  <c r="J43" i="1"/>
  <c r="J37" i="1"/>
  <c r="J25" i="1"/>
  <c r="F18" i="1"/>
  <c r="H18" i="1"/>
  <c r="J18" i="1"/>
  <c r="J50" i="4"/>
  <c r="J42" i="4"/>
  <c r="J36" i="4"/>
  <c r="J25" i="4"/>
  <c r="J18" i="4"/>
  <c r="J7" i="2"/>
  <c r="H7" i="2"/>
  <c r="F7" i="2"/>
  <c r="J26" i="1" l="1"/>
  <c r="J52" i="1"/>
  <c r="J54" i="1" s="1"/>
  <c r="J56" i="1"/>
  <c r="J26" i="4"/>
  <c r="J51" i="4"/>
  <c r="J53" i="4" s="1"/>
  <c r="D18" i="4"/>
  <c r="H18" i="4"/>
  <c r="F18" i="4"/>
  <c r="H27" i="2"/>
  <c r="H13" i="2"/>
  <c r="D8" i="1"/>
  <c r="D7" i="4"/>
  <c r="J8" i="2"/>
  <c r="H8" i="2"/>
  <c r="G8" i="2"/>
  <c r="F8" i="2"/>
  <c r="H23" i="2" l="1"/>
  <c r="H29" i="2" s="1"/>
  <c r="H33" i="2" s="1"/>
  <c r="J26" i="3"/>
  <c r="J13" i="2"/>
  <c r="J23" i="2" s="1"/>
  <c r="J27" i="2"/>
  <c r="J29" i="2" s="1"/>
  <c r="J33" i="2" s="1"/>
  <c r="F26" i="3"/>
  <c r="H26" i="3"/>
  <c r="F13" i="2"/>
  <c r="F23" i="2" s="1"/>
  <c r="F27" i="2"/>
  <c r="J12" i="3"/>
  <c r="J22" i="3" s="1"/>
  <c r="J28" i="3" l="1"/>
  <c r="J32" i="3" s="1"/>
  <c r="F29" i="2"/>
  <c r="F33" i="2" s="1"/>
  <c r="H12" i="3"/>
  <c r="H22" i="3" s="1"/>
  <c r="H28" i="3" s="1"/>
  <c r="H32" i="3" s="1"/>
  <c r="F12" i="3"/>
  <c r="F22" i="3" s="1"/>
  <c r="F28" i="3" l="1"/>
  <c r="F32" i="3" s="1"/>
  <c r="J55" i="4"/>
  <c r="D8" i="2"/>
  <c r="D43" i="1"/>
  <c r="D37" i="1"/>
  <c r="D25" i="1"/>
  <c r="D26" i="1" l="1"/>
  <c r="D13" i="2"/>
  <c r="D23" i="2" s="1"/>
  <c r="D27" i="2"/>
  <c r="D12" i="3"/>
  <c r="D22" i="3" s="1"/>
  <c r="D26" i="3"/>
  <c r="D36" i="4"/>
  <c r="D25" i="4"/>
  <c r="D50" i="4"/>
  <c r="D42" i="4"/>
  <c r="D51" i="1"/>
  <c r="D52" i="1" s="1"/>
  <c r="D54" i="1" s="1"/>
  <c r="D56" i="1" l="1"/>
  <c r="D28" i="3"/>
  <c r="D32" i="3" s="1"/>
  <c r="D29" i="2"/>
  <c r="D33" i="2" s="1"/>
  <c r="D51" i="4"/>
  <c r="D53" i="4" s="1"/>
  <c r="D26" i="4"/>
  <c r="D55" i="4" l="1"/>
  <c r="F25" i="1" l="1"/>
  <c r="F37" i="1" l="1"/>
  <c r="F43" i="1"/>
  <c r="F51" i="1"/>
  <c r="F26" i="1"/>
  <c r="F50" i="4"/>
  <c r="F42" i="4"/>
  <c r="F36" i="4"/>
  <c r="F25" i="4"/>
  <c r="F51" i="4" l="1"/>
  <c r="F53" i="4" s="1"/>
  <c r="F52" i="1"/>
  <c r="F54" i="1" s="1"/>
  <c r="F7" i="1"/>
  <c r="F8" i="1"/>
  <c r="H51" i="1"/>
  <c r="H43" i="1"/>
  <c r="H50" i="4"/>
  <c r="H42" i="4"/>
  <c r="H36" i="4"/>
  <c r="H25" i="4"/>
  <c r="F56" i="1" l="1"/>
  <c r="H51" i="4"/>
  <c r="H53" i="4" s="1"/>
  <c r="F26" i="4"/>
  <c r="F55" i="4" s="1"/>
  <c r="H37" i="1"/>
  <c r="H52" i="1"/>
  <c r="H25" i="1"/>
  <c r="H26" i="4"/>
  <c r="H26" i="1" l="1"/>
  <c r="H54" i="1"/>
  <c r="H55" i="4"/>
  <c r="H56" i="1" l="1"/>
</calcChain>
</file>

<file path=xl/sharedStrings.xml><?xml version="1.0" encoding="utf-8"?>
<sst xmlns="http://schemas.openxmlformats.org/spreadsheetml/2006/main" count="149" uniqueCount="77">
  <si>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</si>
  <si>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</si>
  <si>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</si>
  <si>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</si>
  <si>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</si>
  <si>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</si>
  <si>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</si>
  <si>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</si>
  <si>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</si>
  <si>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</si>
  <si>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</si>
  <si>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</si>
  <si>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</si>
  <si>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</si>
  <si>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</si>
  <si>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</si>
  <si>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</si>
  <si>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</si>
  <si>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</si>
  <si>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</si>
  <si>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</si>
  <si>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</si>
  <si>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</si>
  <si>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</si>
  <si>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</si>
  <si>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</si>
  <si>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</si>
  <si>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</si>
  <si>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</si>
  <si>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</si>
  <si>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</si>
  <si>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</si>
  <si>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</si>
  <si>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</si>
  <si>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</si>
  <si>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</si>
  <si>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</si>
  <si>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</si>
  <si>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</si>
  <si>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</si>
  <si>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</si>
  <si>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</si>
  <si>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</si>
  <si>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</si>
  <si>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</si>
  <si>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</si>
  <si>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</si>
  <si>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</si>
  <si>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</si>
  <si>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</si>
  <si>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</si>
  <si>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</si>
  <si>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</si>
  <si>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</si>
  <si>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</si>
  <si>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</si>
  <si>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</si>
  <si>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</si>
  <si>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</si>
  <si>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</si>
  <si>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</si>
  <si>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</si>
  <si>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</si>
  <si>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</si>
  <si>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</si>
  <si>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Neauditate</t>
  </si>
  <si>
    <t>31 decembrie 2023</t>
  </si>
  <si>
    <t>31 decembrie 2022</t>
  </si>
  <si>
    <t>Alte cheltuieli operationale</t>
  </si>
  <si>
    <t>Alte venituri operationale*</t>
  </si>
  <si>
    <t>31 decembrie 2024</t>
  </si>
  <si>
    <t>Proiecte viitoare</t>
  </si>
  <si>
    <t>*Pentru 2023 si 2022 aceasta linie reprezinta alte venituri/(cheltuieli) operationale, net</t>
  </si>
  <si>
    <t>30 septembrie 2025</t>
  </si>
  <si>
    <t>30 septembrie 2024</t>
  </si>
  <si>
    <t>30 septembrie 2023</t>
  </si>
  <si>
    <t>30 septembrie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</si>
</sst>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dd\-mmm\-yy;@"/>
    <numFmt numFmtId="168" formatCode="_-* #,##0.00\ _l_e_i_-;\-* #,##0.00\ _l_e_i_-;_-* &quot;-&quot;??\ _l_e_i_-;_-@_-"/>
    <numFmt numFmtId="169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  <font>
      <sz val="11"/>
      <color theme="1"/>
      <name val="Calibri"/>
      <family val="2"/>
      <charset val="238"/>
      <scheme val="minor"/>
    </font>
    <font>
      <sz val="8"/>
      <name val="IBM Plex Sans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  <charset val="161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15" applyNumberFormat="0" applyFill="0" applyAlignment="0" applyProtection="0"/>
    <xf numFmtId="0" fontId="2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2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30" fillId="0" borderId="0">
      <alignment vertical="top"/>
    </xf>
    <xf numFmtId="0" fontId="10" fillId="8" borderId="1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31" fillId="0" borderId="0"/>
    <xf numFmtId="43" fontId="3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8" borderId="14" applyNumberFormat="0" applyFont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3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10" fillId="0" borderId="0"/>
    <xf numFmtId="0" fontId="34" fillId="0" borderId="0"/>
    <xf numFmtId="43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  <xf numFmtId="0" fontId="10" fillId="0" borderId="0"/>
    <xf numFmtId="43" fontId="31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8" borderId="1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3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8" borderId="14" applyNumberFormat="0" applyFont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3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8" borderId="14" applyNumberFormat="0" applyFont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3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8" borderId="14" applyNumberFormat="0" applyFont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3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8" borderId="14" applyNumberFormat="0" applyFont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3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8" borderId="14" applyNumberFormat="0" applyFont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3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5" fillId="0" borderId="0"/>
    <xf numFmtId="0" fontId="12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0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3" fillId="0" borderId="0" xfId="0" applyNumberFormat="1" applyFont="1"/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6" fontId="6" fillId="0" borderId="0" xfId="1" applyNumberFormat="1" applyFont="1" applyAlignment="1">
      <alignment vertical="center" wrapText="1"/>
    </xf>
    <xf numFmtId="166" fontId="3" fillId="0" borderId="0" xfId="1" applyNumberFormat="1" applyFont="1"/>
    <xf numFmtId="166" fontId="3" fillId="0" borderId="0" xfId="1" applyNumberFormat="1" applyFont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3" xfId="1" applyNumberFormat="1" applyFont="1" applyFill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6" fontId="3" fillId="0" borderId="3" xfId="1" applyNumberFormat="1" applyFont="1" applyBorder="1" applyAlignment="1">
      <alignment horizontal="right" vertical="center" wrapText="1"/>
    </xf>
    <xf numFmtId="166" fontId="4" fillId="0" borderId="3" xfId="1" applyNumberFormat="1" applyFont="1" applyBorder="1" applyAlignment="1">
      <alignment horizontal="right" vertical="center" wrapText="1"/>
    </xf>
    <xf numFmtId="167" fontId="4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164" fontId="5" fillId="0" borderId="0" xfId="0" applyNumberFormat="1" applyFont="1"/>
    <xf numFmtId="164" fontId="3" fillId="0" borderId="0" xfId="0" applyNumberFormat="1" applyFont="1" applyAlignment="1">
      <alignment vertical="center" wrapText="1"/>
    </xf>
    <xf numFmtId="166" fontId="3" fillId="0" borderId="0" xfId="1" applyNumberFormat="1" applyFont="1" applyAlignment="1">
      <alignment vertical="center" wrapText="1"/>
    </xf>
    <xf numFmtId="166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6" fontId="3" fillId="0" borderId="0" xfId="0" applyNumberFormat="1" applyFont="1"/>
    <xf numFmtId="169" fontId="11" fillId="0" borderId="0" xfId="4" applyNumberFormat="1" applyFont="1" applyAlignment="1">
      <alignment horizontal="right" vertical="center"/>
    </xf>
    <xf numFmtId="169" fontId="11" fillId="0" borderId="3" xfId="4" applyNumberFormat="1" applyFont="1" applyBorder="1" applyAlignment="1">
      <alignment horizontal="right" vertical="center"/>
    </xf>
    <xf numFmtId="166" fontId="3" fillId="0" borderId="0" xfId="1" applyNumberFormat="1" applyFont="1" applyFill="1" applyAlignment="1">
      <alignment horizontal="right" vertical="center" wrapText="1"/>
    </xf>
    <xf numFmtId="166" fontId="7" fillId="0" borderId="0" xfId="1" applyNumberFormat="1" applyFont="1" applyAlignment="1">
      <alignment vertical="center" wrapText="1"/>
    </xf>
    <xf numFmtId="166" fontId="3" fillId="0" borderId="0" xfId="1" applyNumberFormat="1" applyFont="1" applyFill="1" applyAlignment="1">
      <alignment horizontal="right"/>
    </xf>
    <xf numFmtId="167" fontId="4" fillId="0" borderId="1" xfId="1" applyNumberFormat="1" applyFont="1" applyFill="1" applyBorder="1" applyAlignment="1">
      <alignment horizontal="right" vertical="center" wrapText="1"/>
    </xf>
    <xf numFmtId="167" fontId="4" fillId="0" borderId="0" xfId="1" applyNumberFormat="1" applyFont="1" applyFill="1" applyAlignment="1">
      <alignment horizontal="right" vertical="center" wrapText="1"/>
    </xf>
    <xf numFmtId="166" fontId="3" fillId="0" borderId="0" xfId="1" applyNumberFormat="1" applyFont="1" applyFill="1" applyAlignment="1">
      <alignment wrapText="1"/>
    </xf>
    <xf numFmtId="166" fontId="2" fillId="0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6" fontId="2" fillId="0" borderId="0" xfId="1" applyNumberFormat="1" applyFont="1" applyFill="1" applyAlignment="1">
      <alignment horizontal="right" vertical="center" wrapText="1"/>
    </xf>
    <xf numFmtId="166" fontId="3" fillId="0" borderId="0" xfId="1" applyNumberFormat="1" applyFont="1" applyFill="1" applyAlignment="1">
      <alignment vertical="center" wrapText="1"/>
    </xf>
    <xf numFmtId="166" fontId="4" fillId="0" borderId="3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Fill="1"/>
    <xf numFmtId="166" fontId="3" fillId="0" borderId="3" xfId="1" applyNumberFormat="1" applyFont="1" applyBorder="1" applyAlignment="1">
      <alignment vertical="center" wrapText="1"/>
    </xf>
  </cellXfs>
  <cellStyles count="613">
    <cellStyle name="20% - Accent1 2" xfId="92" xr:uid="{18591F71-8073-4A0A-9125-C894E067B689}"/>
    <cellStyle name="20% - Accent1 2 2" xfId="276" xr:uid="{59860CC1-C9D0-4A25-87D3-14742F7C4B80}"/>
    <cellStyle name="20% - Accent1 2 3" xfId="194" xr:uid="{96EC211C-F5E2-43F2-8A66-2AD80BBE7089}"/>
    <cellStyle name="20% - Accent1 2 4" xfId="356" xr:uid="{E46D9DB7-3367-48B8-86FD-A053280F38B1}"/>
    <cellStyle name="20% - Accent1 3" xfId="237" xr:uid="{AFBC3E98-06B4-4BFF-8674-23A304F74515}"/>
    <cellStyle name="20% - Accent1 4" xfId="150" xr:uid="{6FE55B52-BFA0-447B-9E38-35EDA14038A5}"/>
    <cellStyle name="20% - Accent1 5" xfId="317" xr:uid="{CFB8455A-1239-49E6-8222-3A44CD867D72}"/>
    <cellStyle name="20% - Accent1 6" xfId="36" xr:uid="{6802E915-2A55-480D-AB0E-6773A7FD1924}"/>
    <cellStyle name="20% - Accent2 2" xfId="95" xr:uid="{7112BF2B-CAF9-4478-9B6F-69E5E4C780E8}"/>
    <cellStyle name="20% - Accent2 2 2" xfId="279" xr:uid="{642890C8-E499-41DE-A0BD-03DFE5E54A2B}"/>
    <cellStyle name="20% - Accent2 2 3" xfId="197" xr:uid="{F8F02F5B-A2EC-4299-A8ED-72D4E6D3DA75}"/>
    <cellStyle name="20% - Accent2 2 4" xfId="359" xr:uid="{01D4851A-B629-4F0C-8681-48B269AB49FE}"/>
    <cellStyle name="20% - Accent2 3" xfId="240" xr:uid="{C628F2C0-636A-4168-B445-8881825CE6DF}"/>
    <cellStyle name="20% - Accent2 4" xfId="153" xr:uid="{9210262E-AB0F-44D9-BCBC-F65CEEAF1EE3}"/>
    <cellStyle name="20% - Accent2 5" xfId="320" xr:uid="{B1440F5C-380A-41EB-BBC7-DEF4F13F3151}"/>
    <cellStyle name="20% - Accent2 6" xfId="40" xr:uid="{5BB325B3-E211-4556-B8A1-E99BB04F31E6}"/>
    <cellStyle name="20% - Accent3 2" xfId="98" xr:uid="{43E2C36C-E6D1-4771-B7D5-C3789F8B1EB1}"/>
    <cellStyle name="20% - Accent3 2 2" xfId="282" xr:uid="{7712C143-E655-4CE6-AACF-FC154BDA9D0D}"/>
    <cellStyle name="20% - Accent3 2 3" xfId="200" xr:uid="{3606A8AE-FD25-47C3-9900-2F72ACE23F29}"/>
    <cellStyle name="20% - Accent3 2 4" xfId="362" xr:uid="{1E57E260-6790-4F00-88E9-F4D7F6040E95}"/>
    <cellStyle name="20% - Accent3 3" xfId="243" xr:uid="{1C48E3F2-6A12-4C47-B4FC-6AAFAC70B4CC}"/>
    <cellStyle name="20% - Accent3 4" xfId="156" xr:uid="{953F0752-13C5-4CD9-9254-23459C6E1A00}"/>
    <cellStyle name="20% - Accent3 5" xfId="323" xr:uid="{A3BB9781-1719-496D-97E6-7036C0333654}"/>
    <cellStyle name="20% - Accent3 6" xfId="44" xr:uid="{665A8954-072E-4E9C-886B-009ADC134646}"/>
    <cellStyle name="20% - Accent4 2" xfId="101" xr:uid="{20AB3509-2E3A-42DC-8089-41D8DE5AB4E0}"/>
    <cellStyle name="20% - Accent4 2 2" xfId="285" xr:uid="{A317EA32-3F3E-48DA-8015-1A2D23F13222}"/>
    <cellStyle name="20% - Accent4 2 3" xfId="203" xr:uid="{4BE98A85-624D-4A91-ABAC-9018F2EB462D}"/>
    <cellStyle name="20% - Accent4 2 4" xfId="365" xr:uid="{19DBE7C6-A3F8-4311-940E-792C2DF20024}"/>
    <cellStyle name="20% - Accent4 3" xfId="246" xr:uid="{F56337A6-5090-4DF0-9C83-389E039C536F}"/>
    <cellStyle name="20% - Accent4 4" xfId="159" xr:uid="{34018B19-01F8-4601-ADE0-548F92D883B9}"/>
    <cellStyle name="20% - Accent4 5" xfId="326" xr:uid="{236B8309-C2B2-4B34-BBA5-B90F5AA8B417}"/>
    <cellStyle name="20% - Accent4 6" xfId="48" xr:uid="{174F5A29-400E-410B-A893-98F89C17F32D}"/>
    <cellStyle name="20% - Accent5 2" xfId="104" xr:uid="{42224359-0F0A-4F81-A237-AB6CE5DD3C91}"/>
    <cellStyle name="20% - Accent5 2 2" xfId="288" xr:uid="{24CC4D6B-6806-44AB-993E-DBD8656474BA}"/>
    <cellStyle name="20% - Accent5 2 3" xfId="206" xr:uid="{BF0C7945-2498-4407-804C-33872C8E8811}"/>
    <cellStyle name="20% - Accent5 2 4" xfId="368" xr:uid="{5373CC9D-8F79-4840-B2AB-9294406F175D}"/>
    <cellStyle name="20% - Accent5 3" xfId="249" xr:uid="{53965572-2F83-45BF-ACAF-C23436FADB54}"/>
    <cellStyle name="20% - Accent5 4" xfId="162" xr:uid="{CE69D186-7BA1-4E78-AC7B-EE8FD32711C1}"/>
    <cellStyle name="20% - Accent5 5" xfId="329" xr:uid="{27E19FB7-781E-4ADF-8EF7-032562A54F72}"/>
    <cellStyle name="20% - Accent5 6" xfId="52" xr:uid="{E98BB268-15C0-4070-A636-D598D013FEB3}"/>
    <cellStyle name="20% - Accent6 2" xfId="107" xr:uid="{92A4DD82-0EC2-466B-BD87-B1D4B2993774}"/>
    <cellStyle name="20% - Accent6 2 2" xfId="291" xr:uid="{A940339D-808D-484A-BA74-70A99EEC4075}"/>
    <cellStyle name="20% - Accent6 2 3" xfId="209" xr:uid="{393EA836-307E-4170-821F-CB9887CDBBD3}"/>
    <cellStyle name="20% - Accent6 2 4" xfId="371" xr:uid="{79B84FA5-98CC-4172-AF59-BDAB041BF35B}"/>
    <cellStyle name="20% - Accent6 3" xfId="252" xr:uid="{122F08BC-F68A-456A-B915-28A947E28968}"/>
    <cellStyle name="20% - Accent6 4" xfId="165" xr:uid="{BBEF4885-9207-42D2-9612-F089544A799E}"/>
    <cellStyle name="20% - Accent6 5" xfId="332" xr:uid="{11A9318A-E9A5-4C86-A752-FD0ACBCC0BB6}"/>
    <cellStyle name="20% - Accent6 6" xfId="56" xr:uid="{800CB735-D47E-4C56-A671-084A420D5E05}"/>
    <cellStyle name="40% - Accent1 2" xfId="93" xr:uid="{B40190C3-FF11-48F0-9108-A1F0A8FC89DB}"/>
    <cellStyle name="40% - Accent1 2 2" xfId="277" xr:uid="{D9C0CBBF-38F3-49E9-B152-DEC0F30312A8}"/>
    <cellStyle name="40% - Accent1 2 3" xfId="195" xr:uid="{A26A0CDB-AFC4-486E-B39F-49DB437BF01B}"/>
    <cellStyle name="40% - Accent1 2 4" xfId="357" xr:uid="{87077519-676C-4C85-AF62-38FF6F8762EF}"/>
    <cellStyle name="40% - Accent1 3" xfId="238" xr:uid="{B179B145-F3F8-446A-BD80-D41A878B6B6F}"/>
    <cellStyle name="40% - Accent1 4" xfId="151" xr:uid="{7F32D6A4-001B-490D-8064-B1D3070093F6}"/>
    <cellStyle name="40% - Accent1 5" xfId="318" xr:uid="{F75E0661-E690-4170-8A30-3B8D61BEEF9E}"/>
    <cellStyle name="40% - Accent1 6" xfId="37" xr:uid="{463F05F1-BD1C-4334-A0A4-C4FE4ECF7FAB}"/>
    <cellStyle name="40% - Accent2 2" xfId="96" xr:uid="{D7060A22-AEB2-4020-B6FE-5F406134D021}"/>
    <cellStyle name="40% - Accent2 2 2" xfId="280" xr:uid="{2E6582DC-6AC9-436B-8DFA-A95A94BCB60D}"/>
    <cellStyle name="40% - Accent2 2 3" xfId="198" xr:uid="{E97A03E2-FBC0-4E7B-BD77-F499F4672192}"/>
    <cellStyle name="40% - Accent2 2 4" xfId="360" xr:uid="{46084C48-FD93-41DD-89D1-87D84159B379}"/>
    <cellStyle name="40% - Accent2 3" xfId="241" xr:uid="{F90B4A8B-37D5-4542-B8CC-85B8B0F7A254}"/>
    <cellStyle name="40% - Accent2 4" xfId="154" xr:uid="{CDA2D803-593F-4423-A071-06CA0FBC568E}"/>
    <cellStyle name="40% - Accent2 5" xfId="321" xr:uid="{27101266-44D4-4CB1-BA75-299134D1C3F5}"/>
    <cellStyle name="40% - Accent2 6" xfId="41" xr:uid="{F2D1EC66-B7A0-4211-B4CF-BCD219D9CC7A}"/>
    <cellStyle name="40% - Accent3 2" xfId="99" xr:uid="{BB2F63CB-E828-4B26-A31F-1D6CCB6812CD}"/>
    <cellStyle name="40% - Accent3 2 2" xfId="283" xr:uid="{D97FCC9C-8313-44C1-8CE0-CB635DA3E45C}"/>
    <cellStyle name="40% - Accent3 2 3" xfId="201" xr:uid="{65FFE2E4-A4EF-4248-97E2-2766A7A48820}"/>
    <cellStyle name="40% - Accent3 2 4" xfId="363" xr:uid="{1533983D-D6B6-49B0-BA6D-F6B2B6AAD181}"/>
    <cellStyle name="40% - Accent3 3" xfId="244" xr:uid="{EEB92EC6-4370-4EF9-B233-8E5CC7A61E82}"/>
    <cellStyle name="40% - Accent3 4" xfId="157" xr:uid="{6289A774-8E5B-4768-98EE-5C146ED4A1E4}"/>
    <cellStyle name="40% - Accent3 5" xfId="324" xr:uid="{4BF6E79A-252B-458D-A7BA-B4F922CBF2A2}"/>
    <cellStyle name="40% - Accent3 6" xfId="45" xr:uid="{045221E8-89C6-4BE9-AE07-C2DE978676CA}"/>
    <cellStyle name="40% - Accent4 2" xfId="102" xr:uid="{EE2D9BD5-6008-416F-BABC-ABCD473AD522}"/>
    <cellStyle name="40% - Accent4 2 2" xfId="286" xr:uid="{137750A9-520D-4AB6-968E-C46043489FFF}"/>
    <cellStyle name="40% - Accent4 2 3" xfId="204" xr:uid="{4BD70E70-3FE2-460E-8F9F-CD64911B902F}"/>
    <cellStyle name="40% - Accent4 2 4" xfId="366" xr:uid="{B2755F8F-56F4-4953-81B7-886840B7BD38}"/>
    <cellStyle name="40% - Accent4 3" xfId="247" xr:uid="{4A69AB42-9ABE-4E07-8785-F1DB84CF5D79}"/>
    <cellStyle name="40% - Accent4 4" xfId="160" xr:uid="{3826658D-C412-4A4B-BB45-23864E8D5F6E}"/>
    <cellStyle name="40% - Accent4 5" xfId="327" xr:uid="{C1E344EB-B09D-415C-8F48-6BD2D43F5467}"/>
    <cellStyle name="40% - Accent4 6" xfId="49" xr:uid="{C12B4C46-82E2-4F5F-BD67-04F81B0A6398}"/>
    <cellStyle name="40% - Accent5 2" xfId="105" xr:uid="{D591FBA4-1D6B-443F-9B33-38AE01E9F1CF}"/>
    <cellStyle name="40% - Accent5 2 2" xfId="289" xr:uid="{1871C65B-6D05-43D9-9A01-43C46029317A}"/>
    <cellStyle name="40% - Accent5 2 3" xfId="207" xr:uid="{DEC2F0F0-7B89-4919-8656-3FB69A892067}"/>
    <cellStyle name="40% - Accent5 2 4" xfId="369" xr:uid="{F12EC33D-2E90-43BE-A7A2-097049ADA57A}"/>
    <cellStyle name="40% - Accent5 3" xfId="250" xr:uid="{CAEDD93D-3FFC-4105-B2AB-002AC07AFEBA}"/>
    <cellStyle name="40% - Accent5 4" xfId="163" xr:uid="{C6F6C561-3E8E-4101-8F05-3051F4971440}"/>
    <cellStyle name="40% - Accent5 5" xfId="330" xr:uid="{670FCF4C-8FB0-40D8-993A-4B9B61A5C217}"/>
    <cellStyle name="40% - Accent5 6" xfId="53" xr:uid="{92B5F048-47B6-47AD-8ED1-BD224484437B}"/>
    <cellStyle name="40% - Accent6 2" xfId="108" xr:uid="{CD6B1ECA-AEFA-4B9E-81F4-758FB314D403}"/>
    <cellStyle name="40% - Accent6 2 2" xfId="292" xr:uid="{8B1B29AB-7743-4C64-B2B6-D18DC4169FB4}"/>
    <cellStyle name="40% - Accent6 2 3" xfId="210" xr:uid="{B16F58BF-9449-4093-B889-E28BF7055A69}"/>
    <cellStyle name="40% - Accent6 2 4" xfId="372" xr:uid="{25A498D2-7871-4F4F-8C43-9592F22B179B}"/>
    <cellStyle name="40% - Accent6 3" xfId="253" xr:uid="{602B9159-88F8-4818-AE6F-CA4719E3BAB1}"/>
    <cellStyle name="40% - Accent6 4" xfId="166" xr:uid="{A94CD157-13D3-4729-8B50-79ABF308FCDF}"/>
    <cellStyle name="40% - Accent6 5" xfId="333" xr:uid="{20A64DC4-E45F-4C4D-9AF1-C394D706BF93}"/>
    <cellStyle name="40% - Accent6 6" xfId="57" xr:uid="{792FB53D-B25F-410A-8058-F43BFF716E53}"/>
    <cellStyle name="60% - Accent1 2" xfId="94" xr:uid="{A64F1BD2-2E21-4252-A9C9-6E9336CCD88C}"/>
    <cellStyle name="60% - Accent1 2 2" xfId="278" xr:uid="{1265AB4E-78CE-4DE3-A827-4557F09906F8}"/>
    <cellStyle name="60% - Accent1 2 3" xfId="196" xr:uid="{231A7DAB-DF72-4BC5-8AD3-E94F981C2132}"/>
    <cellStyle name="60% - Accent1 2 4" xfId="358" xr:uid="{00675EB6-FBC4-4D53-BEAA-3793802EB437}"/>
    <cellStyle name="60% - Accent1 3" xfId="239" xr:uid="{A081666E-129F-43D9-824D-A5D16DC7A21E}"/>
    <cellStyle name="60% - Accent1 4" xfId="152" xr:uid="{2D514FD6-145D-443D-A1F7-53ADD6465A64}"/>
    <cellStyle name="60% - Accent1 5" xfId="319" xr:uid="{9DC6D419-5DD8-4D1E-AA50-86F2AB4699D6}"/>
    <cellStyle name="60% - Accent1 6" xfId="38" xr:uid="{7CFBE00B-39EA-4275-BE87-2D359701F4C3}"/>
    <cellStyle name="60% - Accent2 2" xfId="97" xr:uid="{CD1AB5D7-954E-4699-8464-5A7D9CB3A18E}"/>
    <cellStyle name="60% - Accent2 2 2" xfId="281" xr:uid="{649600B0-E648-4614-A395-A44FF8755BB7}"/>
    <cellStyle name="60% - Accent2 2 3" xfId="199" xr:uid="{008FFEF3-F5B5-41CE-9244-544068DE07AF}"/>
    <cellStyle name="60% - Accent2 2 4" xfId="361" xr:uid="{9B3AE6E7-6850-4083-B658-7886BD46A3CA}"/>
    <cellStyle name="60% - Accent2 3" xfId="242" xr:uid="{64D6A8F7-D206-40CD-B1ED-F03078EFBCEE}"/>
    <cellStyle name="60% - Accent2 4" xfId="155" xr:uid="{329E04E9-0D33-48B2-BDBA-1761FAA48AB4}"/>
    <cellStyle name="60% - Accent2 5" xfId="322" xr:uid="{CC8545FD-18DC-4FE2-953E-12EE97EE6666}"/>
    <cellStyle name="60% - Accent2 6" xfId="42" xr:uid="{52C25B4E-CBCA-4301-93BD-4D72BF3C4875}"/>
    <cellStyle name="60% - Accent3 2" xfId="100" xr:uid="{15F612C0-6F61-464B-8A3D-D1916432183E}"/>
    <cellStyle name="60% - Accent3 2 2" xfId="284" xr:uid="{A1944EE2-BED1-40B2-9E37-2DA9EE8851D1}"/>
    <cellStyle name="60% - Accent3 2 3" xfId="202" xr:uid="{95E87D05-2E26-4095-8795-C3C6888CE3E0}"/>
    <cellStyle name="60% - Accent3 2 4" xfId="364" xr:uid="{2FEA31BE-AFC6-4CAD-802E-623280200565}"/>
    <cellStyle name="60% - Accent3 3" xfId="245" xr:uid="{0D2E2EB6-4D87-4C3E-A5EE-EDA6960F8A9B}"/>
    <cellStyle name="60% - Accent3 4" xfId="158" xr:uid="{69EB26A5-AC9A-44A3-8C01-2CF0E38C4C5D}"/>
    <cellStyle name="60% - Accent3 5" xfId="325" xr:uid="{17190E85-C75C-4493-81FA-396ABBF32C64}"/>
    <cellStyle name="60% - Accent3 6" xfId="46" xr:uid="{F5098D28-3C91-48A9-A9E3-A1641594B17C}"/>
    <cellStyle name="60% - Accent4 2" xfId="103" xr:uid="{BBBF41F4-BE8E-42ED-BBB0-841E3E2F3A53}"/>
    <cellStyle name="60% - Accent4 2 2" xfId="287" xr:uid="{23D316D9-D8E6-45FE-86F0-BAF5B327F783}"/>
    <cellStyle name="60% - Accent4 2 3" xfId="205" xr:uid="{A5543691-C480-4724-9485-A1F87FC1488A}"/>
    <cellStyle name="60% - Accent4 2 4" xfId="367" xr:uid="{B4773D5F-E07D-4025-9F03-32D761A8E0C6}"/>
    <cellStyle name="60% - Accent4 3" xfId="248" xr:uid="{5D4F518B-A2C9-41C8-B6F1-C24FD3A483B3}"/>
    <cellStyle name="60% - Accent4 4" xfId="161" xr:uid="{E0E56C19-9D30-4101-9B27-7D7CE74C471A}"/>
    <cellStyle name="60% - Accent4 5" xfId="328" xr:uid="{5D24E6AB-D295-455D-BEE8-8E40E9DA8429}"/>
    <cellStyle name="60% - Accent4 6" xfId="50" xr:uid="{A3C9C970-7FD1-4D91-AECF-328C44AF19CA}"/>
    <cellStyle name="60% - Accent5 2" xfId="106" xr:uid="{DEF08D54-33E0-485D-906C-2B2D63CEFEAB}"/>
    <cellStyle name="60% - Accent5 2 2" xfId="290" xr:uid="{268A1DE7-6344-461B-82FD-F3C366818CDD}"/>
    <cellStyle name="60% - Accent5 2 3" xfId="208" xr:uid="{9BFFDCFA-E1B3-4057-9BAB-9E27FF06DB80}"/>
    <cellStyle name="60% - Accent5 2 4" xfId="370" xr:uid="{76E857DC-FDC5-407F-97BA-8DD0E743DC75}"/>
    <cellStyle name="60% - Accent5 3" xfId="251" xr:uid="{9C1FA44F-A7B9-4080-81A2-C338AC1F9CB3}"/>
    <cellStyle name="60% - Accent5 4" xfId="164" xr:uid="{5A185BC9-980A-45BF-8838-9ECAAA7694EB}"/>
    <cellStyle name="60% - Accent5 5" xfId="331" xr:uid="{9460AA1B-B4CE-41DB-9823-A7BC9FAF947D}"/>
    <cellStyle name="60% - Accent5 6" xfId="54" xr:uid="{C0384703-3670-4D6E-AE74-F6AA5E850B81}"/>
    <cellStyle name="60% - Accent6 2" xfId="109" xr:uid="{E8BAD3F9-E6CF-422D-AC96-DB029B63D7EC}"/>
    <cellStyle name="60% - Accent6 2 2" xfId="293" xr:uid="{543C07C6-004B-41F9-A8A0-ADDB83F34E0D}"/>
    <cellStyle name="60% - Accent6 2 3" xfId="211" xr:uid="{3059EC43-7E63-4457-A9C5-773C791065FC}"/>
    <cellStyle name="60% - Accent6 2 4" xfId="373" xr:uid="{B04B1491-018D-41FE-A79C-CBF5E5E96045}"/>
    <cellStyle name="60% - Accent6 3" xfId="254" xr:uid="{B437D8A9-41F0-4287-9134-B50450438341}"/>
    <cellStyle name="60% - Accent6 4" xfId="167" xr:uid="{BFDCEF9A-01E6-41CC-9DEF-43B40C871222}"/>
    <cellStyle name="60% - Accent6 5" xfId="334" xr:uid="{620AA7FD-2567-4655-8B84-4DFFDE3CAA7F}"/>
    <cellStyle name="60% - Accent6 6" xfId="58" xr:uid="{5882DF53-015D-4FB0-A7C3-BA1190B2AAEB}"/>
    <cellStyle name="Accent1 2" xfId="35" xr:uid="{9223B4BF-7EDA-4F10-96AA-8636AF7776AF}"/>
    <cellStyle name="Accent2 2" xfId="39" xr:uid="{7B9B5DE6-7388-47D2-8978-792C0B9BFAE3}"/>
    <cellStyle name="Accent3 2" xfId="43" xr:uid="{A144F32A-5F57-4136-A559-BBD7931E1010}"/>
    <cellStyle name="Accent4 2" xfId="47" xr:uid="{80AC5C9F-155D-42E4-A6FC-BB88EDF900E5}"/>
    <cellStyle name="Accent5 2" xfId="51" xr:uid="{C53CC719-1D2A-48C3-9DBD-23CA1393301D}"/>
    <cellStyle name="Accent6 2" xfId="55" xr:uid="{8F6AC53E-6929-4061-BD99-968819251290}"/>
    <cellStyle name="Bad 2" xfId="25" xr:uid="{30A2D14E-33CC-49F8-9581-BE26212C7991}"/>
    <cellStyle name="Calculation 2" xfId="29" xr:uid="{01BC5353-2302-46FC-96DE-04EF561A63DC}"/>
    <cellStyle name="Check Cell 2" xfId="31" xr:uid="{421F87DA-AAF3-47D8-93D8-AEA93A017C8F}"/>
    <cellStyle name="Comma" xfId="1" builtinId="3"/>
    <cellStyle name="Comma 10" xfId="236" xr:uid="{A06E0AC1-393D-480D-9340-B37A01A82E0F}"/>
    <cellStyle name="Comma 10 2" xfId="67" xr:uid="{7BDE1E52-E6BF-4417-933A-20026AF3D71E}"/>
    <cellStyle name="Comma 10 2 2" xfId="116" xr:uid="{0CB166FB-7F9A-4F53-91EA-189045E675B3}"/>
    <cellStyle name="Comma 10 2 2 2" xfId="300" xr:uid="{D106C794-B99C-42A5-B218-302DB1B4E5F3}"/>
    <cellStyle name="Comma 10 2 2 2 2" xfId="480" xr:uid="{0E8B4804-B2AE-40F3-B70B-B34051089946}"/>
    <cellStyle name="Comma 10 2 2 2 3" xfId="576" xr:uid="{305D3309-DCB4-41FB-B349-C05880CF55BA}"/>
    <cellStyle name="Comma 10 2 2 3" xfId="218" xr:uid="{FCB2FAB6-255B-4E52-98B5-71C2C5C290B6}"/>
    <cellStyle name="Comma 10 2 2 3 2" xfId="460" xr:uid="{97DA4EEC-23B4-4A08-A399-49103763A10A}"/>
    <cellStyle name="Comma 10 2 2 3 3" xfId="556" xr:uid="{27A92AD0-E85C-4355-8D1E-D0F2D315ED1E}"/>
    <cellStyle name="Comma 10 2 2 4" xfId="380" xr:uid="{F0C63AD8-31BA-4BF7-8FD1-2065CA710A04}"/>
    <cellStyle name="Comma 10 2 2 4 2" xfId="500" xr:uid="{A2AAED4D-A9A0-4A62-A28E-5741CB65E5EB}"/>
    <cellStyle name="Comma 10 2 2 4 3" xfId="596" xr:uid="{38E1D0AE-6589-4108-959B-D76B3020C30C}"/>
    <cellStyle name="Comma 10 2 2 5" xfId="399" xr:uid="{9E43F775-D4DD-4C32-8BBE-E524F1C2428A}"/>
    <cellStyle name="Comma 10 2 2 5 2" xfId="509" xr:uid="{F71DCC46-B3D2-4D2A-B5FF-EEE1A8CE3DEC}"/>
    <cellStyle name="Comma 10 2 2 5 3" xfId="605" xr:uid="{F0E3159A-3766-4086-A214-17BB6B3D3047}"/>
    <cellStyle name="Comma 10 2 2 6" xfId="433" xr:uid="{CB06CD31-A9FF-433A-A2F1-0950E2D7677F}"/>
    <cellStyle name="Comma 10 2 2 7" xfId="529" xr:uid="{82F42641-71D3-4343-961E-621C93662CDE}"/>
    <cellStyle name="Comma 10 2 3" xfId="261" xr:uid="{A1F24D20-151E-4422-AEAA-0CDBD6D2E356}"/>
    <cellStyle name="Comma 10 2 3 2" xfId="471" xr:uid="{A2E643EC-A328-485F-8ED4-CB336A020AAF}"/>
    <cellStyle name="Comma 10 2 3 3" xfId="567" xr:uid="{65CA6210-FACC-48AD-A22B-8745A0A8AD45}"/>
    <cellStyle name="Comma 10 2 4" xfId="176" xr:uid="{DE1A1AF9-312B-4A53-B6A7-1B3B642F4C65}"/>
    <cellStyle name="Comma 10 2 4 2" xfId="450" xr:uid="{68766000-58B8-4201-A9E0-E4646885F9F9}"/>
    <cellStyle name="Comma 10 2 4 3" xfId="546" xr:uid="{8972DF35-2BCF-47D3-A82B-1C867B5FF75F}"/>
    <cellStyle name="Comma 10 2 5" xfId="341" xr:uid="{A9741C6A-5F46-44E0-8C49-A63A7EFC1326}"/>
    <cellStyle name="Comma 10 2 5 2" xfId="491" xr:uid="{766070C1-CC3D-46AB-8ED1-56510081F30D}"/>
    <cellStyle name="Comma 10 2 5 3" xfId="587" xr:uid="{4D1392DD-9BB7-401E-BE95-975D55430832}"/>
    <cellStyle name="Comma 10 2 6" xfId="423" xr:uid="{1019C167-5B83-4D43-A584-0DA71F7CC2D9}"/>
    <cellStyle name="Comma 10 2 7" xfId="519" xr:uid="{79E949E0-701C-40E9-8450-B2D47F0C1A6D}"/>
    <cellStyle name="Comma 10 2 9" xfId="72" xr:uid="{E8CBD085-D1BC-477D-91DC-C44A4F519FF2}"/>
    <cellStyle name="Comma 10 2 9 2" xfId="118" xr:uid="{B8E2B6D5-0D2E-4E3E-9E97-151B93356F43}"/>
    <cellStyle name="Comma 10 2 9 2 2" xfId="302" xr:uid="{BB089FFC-2B1E-4B55-B7E4-93940C7875F8}"/>
    <cellStyle name="Comma 10 2 9 2 2 2" xfId="481" xr:uid="{1C134D57-72C6-4F8B-A84E-8FDA08B57426}"/>
    <cellStyle name="Comma 10 2 9 2 2 3" xfId="577" xr:uid="{5D8F0E08-B5C1-475C-AABE-51B978D7B4E4}"/>
    <cellStyle name="Comma 10 2 9 2 3" xfId="220" xr:uid="{4C1A1139-702E-4B2B-9189-17BF85DEA04A}"/>
    <cellStyle name="Comma 10 2 9 2 3 2" xfId="461" xr:uid="{EB77E83C-67F2-4406-8E11-459E78CE8217}"/>
    <cellStyle name="Comma 10 2 9 2 3 3" xfId="557" xr:uid="{5E6E8DBE-40D1-4A43-B7DF-B39E3F4CE987}"/>
    <cellStyle name="Comma 10 2 9 2 4" xfId="382" xr:uid="{94AEF0FA-B94A-47F9-BCC1-EE341BD043B3}"/>
    <cellStyle name="Comma 10 2 9 2 4 2" xfId="501" xr:uid="{A0A29906-9BF1-4EE7-858E-BADC2188875F}"/>
    <cellStyle name="Comma 10 2 9 2 4 3" xfId="597" xr:uid="{AD616EE9-69AB-45CF-98DF-D3B963A20F65}"/>
    <cellStyle name="Comma 10 2 9 2 5" xfId="434" xr:uid="{42BB9E04-A7AB-4041-98BA-F8F36DD64371}"/>
    <cellStyle name="Comma 10 2 9 2 6" xfId="530" xr:uid="{01F9E6B7-2663-4E8F-8C17-06CC8D1A2023}"/>
    <cellStyle name="Comma 10 2 9 3" xfId="263" xr:uid="{B3FD573D-6980-40C2-BEE6-93299A01C528}"/>
    <cellStyle name="Comma 10 2 9 3 2" xfId="472" xr:uid="{6E170C1A-300A-4674-A91A-EA14683649EF}"/>
    <cellStyle name="Comma 10 2 9 3 3" xfId="568" xr:uid="{C797903B-D731-433C-89B5-4153B0A48065}"/>
    <cellStyle name="Comma 10 2 9 4" xfId="180" xr:uid="{53976DD7-AD63-4F3A-BCA4-239AF3B4F766}"/>
    <cellStyle name="Comma 10 2 9 4 2" xfId="451" xr:uid="{309FCAAC-E132-4A66-940F-F87FD36E4ADB}"/>
    <cellStyle name="Comma 10 2 9 4 3" xfId="547" xr:uid="{59F9924C-435A-4306-AA8C-0AC4A91D4232}"/>
    <cellStyle name="Comma 10 2 9 5" xfId="343" xr:uid="{DE0D22DE-3E26-427A-ACEA-03768BE35D02}"/>
    <cellStyle name="Comma 10 2 9 5 2" xfId="492" xr:uid="{7663870D-6BD7-4C36-B354-ECA88C7A675B}"/>
    <cellStyle name="Comma 10 2 9 5 3" xfId="588" xr:uid="{94713B9D-4227-41E0-8646-E4BEF6091559}"/>
    <cellStyle name="Comma 10 2 9 6" xfId="424" xr:uid="{B31A444B-FDA7-47B2-9585-1B6EE02E61F4}"/>
    <cellStyle name="Comma 10 2 9 7" xfId="520" xr:uid="{01BB409A-7F54-4906-936A-959F5D0941EA}"/>
    <cellStyle name="Comma 10 3" xfId="467" xr:uid="{FDCDE9BB-C691-4212-8486-DF978BAEFC98}"/>
    <cellStyle name="Comma 10 4" xfId="563" xr:uid="{94DFEA46-E353-4F86-9964-132E3B014EAE}"/>
    <cellStyle name="Comma 11" xfId="169" xr:uid="{1D317353-1E12-4ECB-A2E1-B9C41DCFEF5D}"/>
    <cellStyle name="Comma 11 2" xfId="446" xr:uid="{2C27D227-38E4-48F0-A93F-67AA33B4E17C}"/>
    <cellStyle name="Comma 11 3" xfId="542" xr:uid="{67C61C73-0956-4C7A-852E-C53555DBFF44}"/>
    <cellStyle name="Comma 12" xfId="133" xr:uid="{09109693-2E02-4EE8-94E8-1E992E6F8088}"/>
    <cellStyle name="Comma 12 2" xfId="440" xr:uid="{8B3F7B4D-EB96-4B76-AB89-E039FB055FBE}"/>
    <cellStyle name="Comma 12 3" xfId="536" xr:uid="{776A4FAB-E883-4FA9-8FB5-203509983066}"/>
    <cellStyle name="Comma 13" xfId="144" xr:uid="{5817F1FF-7062-4BF6-8AD3-3C91A59F416B}"/>
    <cellStyle name="Comma 13 2" xfId="444" xr:uid="{C1EAF2D4-1D22-4C07-A89D-911F84781DA2}"/>
    <cellStyle name="Comma 13 3" xfId="540" xr:uid="{ED6D8ED2-653F-4A0D-8F3F-22D967285495}"/>
    <cellStyle name="Comma 14" xfId="316" xr:uid="{B3E6F2FE-0E1C-4404-BF19-82DA2029268B}"/>
    <cellStyle name="Comma 14 2" xfId="487" xr:uid="{AA74D481-5AB8-487B-9C43-7D27B00AC434}"/>
    <cellStyle name="Comma 14 3" xfId="583" xr:uid="{DBF1A10E-0396-4D03-98A2-7AD692EFF0B4}"/>
    <cellStyle name="Comma 15" xfId="396" xr:uid="{7774011F-FD94-4534-AED0-DD61BC1E053F}"/>
    <cellStyle name="Comma 15 2" xfId="507" xr:uid="{26CFE23B-BDC3-46AA-B3AD-813B78F09C00}"/>
    <cellStyle name="Comma 15 3" xfId="603" xr:uid="{BFDA5A83-1281-4C60-B9F8-3EBFBF7E0463}"/>
    <cellStyle name="Comma 16" xfId="59" xr:uid="{96C5FFC7-503B-4586-A268-672FFDC0F01C}"/>
    <cellStyle name="Comma 16 2" xfId="419" xr:uid="{279ABF0B-460D-412A-B6EC-EC03E4305BE6}"/>
    <cellStyle name="Comma 16 3" xfId="515" xr:uid="{0DE37FA8-9B4C-4A13-83A0-E0534E2457E7}"/>
    <cellStyle name="Comma 17" xfId="418" xr:uid="{42E4A497-D177-4107-B770-6C196222EAE5}"/>
    <cellStyle name="Comma 18" xfId="514" xr:uid="{7D1452C6-69ED-4C87-9943-FCC507880F2C}"/>
    <cellStyle name="Comma 19" xfId="4" xr:uid="{B85B15EF-E9EF-4FE4-AC6B-E929C3D763A1}"/>
    <cellStyle name="Comma 2" xfId="3" xr:uid="{7B7AA19C-F151-4307-B888-683723CF9E38}"/>
    <cellStyle name="Comma 2 2" xfId="110" xr:uid="{62E524E5-80D3-4074-84F3-BA2EB772A548}"/>
    <cellStyle name="Comma 2 2 17" xfId="136" xr:uid="{2033FD76-8B96-478D-81DD-575CCE7F66FC}"/>
    <cellStyle name="Comma 2 2 17 2" xfId="404" xr:uid="{E15A4194-D6AF-4374-A036-B1C7175923A8}"/>
    <cellStyle name="Comma 2 2 17 2 2" xfId="511" xr:uid="{4FD9C8F0-4BE2-43D4-B033-2AD49E9E2751}"/>
    <cellStyle name="Comma 2 2 17 2 2 2" xfId="611" xr:uid="{439002AA-FFB4-4526-998D-6C9EBA23FE89}"/>
    <cellStyle name="Comma 2 2 17 2 3" xfId="607" xr:uid="{0DDDDE87-B1D3-450D-B3D2-3818D22C17A0}"/>
    <cellStyle name="Comma 2 2 17 3" xfId="441" xr:uid="{F90A8406-BEA4-4C8F-BAD0-C309C185D561}"/>
    <cellStyle name="Comma 2 2 17 4" xfId="537" xr:uid="{D2518E48-DC04-4AB0-837A-6FB2AFE2E790}"/>
    <cellStyle name="Comma 2 2 2" xfId="294" xr:uid="{52C7F1E1-2CE5-4443-93AB-3DD041F4EBDF}"/>
    <cellStyle name="Comma 2 2 2 2" xfId="477" xr:uid="{E69FB32B-0040-47DE-B8E5-971508D17B65}"/>
    <cellStyle name="Comma 2 2 2 3" xfId="573" xr:uid="{B0A38DAB-8DF1-4E3F-AC48-21BC0C5D9E7B}"/>
    <cellStyle name="Comma 2 2 3" xfId="212" xr:uid="{B8187F44-23C3-4CC2-9BC9-680793FBF8DE}"/>
    <cellStyle name="Comma 2 2 3 2" xfId="457" xr:uid="{7F2558E8-8756-43C2-BF6D-030E86E3F9C2}"/>
    <cellStyle name="Comma 2 2 3 3" xfId="553" xr:uid="{1CB4AF58-D6BE-405D-9A49-626A00A28F19}"/>
    <cellStyle name="Comma 2 2 4" xfId="374" xr:uid="{C8DA9CDB-2C1D-4BE8-99C4-9EEEECD61240}"/>
    <cellStyle name="Comma 2 2 4 2" xfId="497" xr:uid="{EC4C0213-65C5-47C6-97D4-4822DF45A999}"/>
    <cellStyle name="Comma 2 2 4 3" xfId="593" xr:uid="{5C17DC24-FEBF-4819-B982-67A85854B2BF}"/>
    <cellStyle name="Comma 2 2 5" xfId="430" xr:uid="{E8389079-B3D6-48F9-A0D7-2337A262C2A3}"/>
    <cellStyle name="Comma 2 2 6" xfId="526" xr:uid="{978E11E8-9198-4A87-927C-6688E736FE34}"/>
    <cellStyle name="Comma 2 3" xfId="17" xr:uid="{EBF0DF1E-CCB6-4A34-BE2E-A31DEE4EA884}"/>
    <cellStyle name="Comma 2 3 2" xfId="255" xr:uid="{BBC54AE9-4678-4906-9B3F-0BB1395CB97D}"/>
    <cellStyle name="Comma 2 3 2 2" xfId="468" xr:uid="{580A2C6C-4AF0-4816-9C6C-285E06CB77BE}"/>
    <cellStyle name="Comma 2 3 2 3" xfId="564" xr:uid="{6C90D341-2BA2-4664-82BE-302D3A5EACC8}"/>
    <cellStyle name="Comma 2 3 3" xfId="139" xr:uid="{AE670235-6B7D-4185-B5F4-974FF488622C}"/>
    <cellStyle name="Comma 2 3 3 2" xfId="442" xr:uid="{632D364A-01D5-47BA-BC4B-604610A54D48}"/>
    <cellStyle name="Comma 2 3 3 3" xfId="538" xr:uid="{A6550A86-6212-4209-8353-114DB842874A}"/>
    <cellStyle name="Comma 2 4" xfId="170" xr:uid="{8B50E7FA-6203-4494-BCA0-5464025C50E5}"/>
    <cellStyle name="Comma 2 4 2" xfId="447" xr:uid="{C1732ABD-4C45-4CB0-B8AB-1BC9CB4516E5}"/>
    <cellStyle name="Comma 2 4 3" xfId="543" xr:uid="{D8408DB7-7822-4E57-8CC9-367D2D94ADE9}"/>
    <cellStyle name="Comma 2 5" xfId="149" xr:uid="{82BAC30D-EE6E-443F-B5EF-77E260B393F4}"/>
    <cellStyle name="Comma 2 5 2" xfId="445" xr:uid="{1BA2D414-0A5A-4F33-8335-CBF13FDC4C72}"/>
    <cellStyle name="Comma 2 5 3" xfId="541" xr:uid="{9EEF0B4E-23A9-42B9-A417-DFC09904F8EC}"/>
    <cellStyle name="Comma 2 6" xfId="335" xr:uid="{ACF72EDA-0985-4415-A468-82C4F4753207}"/>
    <cellStyle name="Comma 2 6 2" xfId="488" xr:uid="{36E7D816-7ACD-4F5C-BFA4-59EFEC7830F8}"/>
    <cellStyle name="Comma 2 6 3" xfId="584" xr:uid="{E086245E-6F76-4BC3-AC0C-5C04EAF35104}"/>
    <cellStyle name="Comma 2 7" xfId="60" xr:uid="{9CCE5BC3-5067-466A-B53D-115D92D17E69}"/>
    <cellStyle name="Comma 2 7 2" xfId="420" xr:uid="{03059A58-742C-4A4B-B9C1-FF33A64EB3E0}"/>
    <cellStyle name="Comma 2 7 3" xfId="516" xr:uid="{143AA6A4-AA91-45EF-802D-DAD833296AB3}"/>
    <cellStyle name="Comma 2 8" xfId="5" xr:uid="{085B9939-CEF1-4879-8110-0576E74266F0}"/>
    <cellStyle name="Comma 3" xfId="62" xr:uid="{F512A4FB-BE67-4E7A-A1F0-8A1AC016C205}"/>
    <cellStyle name="Comma 3 2" xfId="112" xr:uid="{DEABAB56-D377-46DB-892F-44DD1C0B4BE7}"/>
    <cellStyle name="Comma 3 2 2" xfId="296" xr:uid="{74E6EADC-17C7-49B0-BF96-E5072DD0F364}"/>
    <cellStyle name="Comma 3 2 2 2" xfId="478" xr:uid="{1121BDD9-CDCA-470A-AA75-E108827D7DA4}"/>
    <cellStyle name="Comma 3 2 2 3" xfId="574" xr:uid="{B4DA2B6E-E1C7-4E95-83B8-B699B46F35C1}"/>
    <cellStyle name="Comma 3 2 3" xfId="214" xr:uid="{B3F6EB27-8F17-45D1-929C-7F1BA2FA5326}"/>
    <cellStyle name="Comma 3 2 3 2" xfId="458" xr:uid="{511D2E27-20EA-4CD5-8F17-0C325BF5FBCD}"/>
    <cellStyle name="Comma 3 2 3 3" xfId="554" xr:uid="{C136456E-2E10-4954-891A-F7AB4C74C276}"/>
    <cellStyle name="Comma 3 2 4" xfId="376" xr:uid="{0D569323-6380-4FFD-9DD0-AE131710D42A}"/>
    <cellStyle name="Comma 3 2 4 2" xfId="498" xr:uid="{8683DABD-2694-43A6-8504-85071DF5ECB6}"/>
    <cellStyle name="Comma 3 2 4 3" xfId="594" xr:uid="{088446B4-3EE0-4B7D-8DEE-4B349828BC3D}"/>
    <cellStyle name="Comma 3 2 5" xfId="415" xr:uid="{3BD45972-BED8-4B4D-BDA8-F8C69B2784D5}"/>
    <cellStyle name="Comma 3 2 6" xfId="431" xr:uid="{26A211F1-5457-4D98-A48B-94895D27EFB3}"/>
    <cellStyle name="Comma 3 2 7" xfId="527" xr:uid="{B4710D7A-145B-4604-9785-9B2B78922B0F}"/>
    <cellStyle name="Comma 3 3" xfId="257" xr:uid="{A07C63D3-4D4D-44EB-AD8B-01ECD1916DE8}"/>
    <cellStyle name="Comma 3 3 2" xfId="469" xr:uid="{75601C27-2E4A-4B87-9EC7-F4DEC5D97DC9}"/>
    <cellStyle name="Comma 3 3 3" xfId="565" xr:uid="{AE081C12-7044-489C-B771-02AE9BC269B1}"/>
    <cellStyle name="Comma 3 4" xfId="172" xr:uid="{DBC6FADF-9F55-4978-A9D4-73C4D1CFEE32}"/>
    <cellStyle name="Comma 3 4 2" xfId="448" xr:uid="{F1F6E235-949E-42B4-B90A-FD1F58E4513E}"/>
    <cellStyle name="Comma 3 4 3" xfId="544" xr:uid="{876856E0-8E86-4EAE-A649-380D56CB66E3}"/>
    <cellStyle name="Comma 3 5" xfId="337" xr:uid="{78649451-0376-471D-841B-1919EE8F6FAC}"/>
    <cellStyle name="Comma 3 5 2" xfId="489" xr:uid="{29F1D00F-38F8-430E-B2E4-804441FB1014}"/>
    <cellStyle name="Comma 3 5 3" xfId="585" xr:uid="{6D7B6239-FEAD-4A97-8F27-2C9F2D4C1575}"/>
    <cellStyle name="Comma 3 6" xfId="405" xr:uid="{6280A7D0-B594-4F27-858F-B9C31B2CE435}"/>
    <cellStyle name="Comma 3 7" xfId="421" xr:uid="{D0D30A38-28EC-4997-AAE3-67324E5400CE}"/>
    <cellStyle name="Comma 3 8" xfId="517" xr:uid="{897950CF-9042-4634-BB32-FE9ABF9C9293}"/>
    <cellStyle name="Comma 4" xfId="73" xr:uid="{CAC86F01-0D35-4906-86FE-393159F4F287}"/>
    <cellStyle name="Comma 4 2" xfId="89" xr:uid="{D307FFD9-17C0-41E0-8DF1-4BC4576BB37E}"/>
    <cellStyle name="Comma 4 2 2" xfId="130" xr:uid="{AD07DE93-69BD-4404-94D9-7AAA4DAD4BB8}"/>
    <cellStyle name="Comma 4 2 2 2" xfId="314" xr:uid="{6B2B59D9-8DAA-4602-8D56-DDE8324F5AA5}"/>
    <cellStyle name="Comma 4 2 2 2 2" xfId="485" xr:uid="{E73F51F4-8E97-42BA-9BE5-B08224BA7EC9}"/>
    <cellStyle name="Comma 4 2 2 2 3" xfId="581" xr:uid="{90097B5F-3BD1-43E4-8610-CB4EDB187F5D}"/>
    <cellStyle name="Comma 4 2 2 3" xfId="232" xr:uid="{318478BF-2996-430A-92FC-3CF34C1D535D}"/>
    <cellStyle name="Comma 4 2 2 3 2" xfId="465" xr:uid="{987317FE-74E2-4777-91F1-0EE2A57A3809}"/>
    <cellStyle name="Comma 4 2 2 3 3" xfId="561" xr:uid="{553C7272-A164-410D-BB6F-0E00ECD242A2}"/>
    <cellStyle name="Comma 4 2 2 4" xfId="394" xr:uid="{673098B4-E82D-4C40-9436-3047EC328BE8}"/>
    <cellStyle name="Comma 4 2 2 4 2" xfId="505" xr:uid="{19ED9088-AD8B-4942-A44D-CAF86C24AE38}"/>
    <cellStyle name="Comma 4 2 2 4 3" xfId="601" xr:uid="{319A7F49-0972-49BA-8A06-F8C6EBFB82AA}"/>
    <cellStyle name="Comma 4 2 2 5" xfId="438" xr:uid="{BF5E8C5A-60CF-4173-9CE6-57B64D3D3354}"/>
    <cellStyle name="Comma 4 2 2 6" xfId="534" xr:uid="{3A1DFF56-DFB5-4389-BBAD-7793576E96CA}"/>
    <cellStyle name="Comma 4 2 3" xfId="192" xr:uid="{36108D25-3DB6-459E-8396-FC4F5EDE7DA1}"/>
    <cellStyle name="Comma 4 2 3 2" xfId="455" xr:uid="{3D5E56B1-E584-4643-8187-D48A5D85C0FC}"/>
    <cellStyle name="Comma 4 2 3 3" xfId="551" xr:uid="{5683987F-AA34-4639-B707-48917D84A1DF}"/>
    <cellStyle name="Comma 4 2 4" xfId="403" xr:uid="{48CB3D5F-3213-4B50-880F-6A9A6AACFF3B}"/>
    <cellStyle name="Comma 4 2 4 2" xfId="510" xr:uid="{3E4ED104-7BB7-4BD4-862D-639C1BB6BF6F}"/>
    <cellStyle name="Comma 4 2 4 2 2" xfId="610" xr:uid="{A6D63DE1-EBE3-43F7-931E-CC42077A6385}"/>
    <cellStyle name="Comma 4 2 4 3" xfId="606" xr:uid="{91461AB5-F79D-46EA-9466-2A63CFBCE42C}"/>
    <cellStyle name="Comma 4 2 5" xfId="428" xr:uid="{5CB24FD4-8BC3-42F1-B1F5-B8BA87DDFE77}"/>
    <cellStyle name="Comma 4 2 6" xfId="524" xr:uid="{58147E0F-C7A7-408B-8338-44F7F8B95660}"/>
    <cellStyle name="Comma 4 3" xfId="119" xr:uid="{A5200AE6-9ADD-4138-9BF3-F1205768F142}"/>
    <cellStyle name="Comma 4 3 2" xfId="142" xr:uid="{A470F0E9-C23D-48B7-917A-CB5868E38E6E}"/>
    <cellStyle name="Comma 4 3 2 2" xfId="303" xr:uid="{33238C5A-9402-44C8-84B3-20972A805347}"/>
    <cellStyle name="Comma 4 3 2 2 2" xfId="482" xr:uid="{98570A64-BC38-488E-82E6-64D7035FB235}"/>
    <cellStyle name="Comma 4 3 2 2 3" xfId="578" xr:uid="{E37DA849-6323-4954-B7CC-24389D2ED2EC}"/>
    <cellStyle name="Comma 4 3 2 3" xfId="443" xr:uid="{F2EA3C92-0EA2-42E4-B0BC-E251E925EB89}"/>
    <cellStyle name="Comma 4 3 2 4" xfId="539" xr:uid="{F04F32EC-1759-47A7-A5B2-EDD780C86F68}"/>
    <cellStyle name="Comma 4 3 3" xfId="221" xr:uid="{09803E9C-F6AB-4784-B3BF-15013DB7896F}"/>
    <cellStyle name="Comma 4 3 3 2" xfId="462" xr:uid="{72309FF9-4925-46D5-AB52-FB8ED2C0E09F}"/>
    <cellStyle name="Comma 4 3 3 3" xfId="558" xr:uid="{E3645DFF-9999-4814-A87B-FEE3ED36F96C}"/>
    <cellStyle name="Comma 4 3 4" xfId="383" xr:uid="{6831F679-696F-41DE-9B76-5D37B9D221C3}"/>
    <cellStyle name="Comma 4 3 4 2" xfId="502" xr:uid="{742AC936-BC08-4502-BBD6-E2DC7EB0EB7B}"/>
    <cellStyle name="Comma 4 3 4 3" xfId="598" xr:uid="{EF2FF724-6F5B-4A3D-810D-00EDA8F93B4F}"/>
    <cellStyle name="Comma 4 3 5" xfId="398" xr:uid="{96627EBF-8CA9-4610-B0EB-75ED9426E4E6}"/>
    <cellStyle name="Comma 4 3 5 2" xfId="508" xr:uid="{F4455084-0057-4B6C-BBB7-579122CB88D1}"/>
    <cellStyle name="Comma 4 3 5 3" xfId="604" xr:uid="{745DC6CD-DA68-44F1-BA28-DFE43AB38698}"/>
    <cellStyle name="Comma 4 3 6" xfId="435" xr:uid="{E9AC6377-ACAB-4061-B0E8-B94E04B6653F}"/>
    <cellStyle name="Comma 4 3 7" xfId="531" xr:uid="{34233BED-D427-4E29-B880-9C2DFF7B52B3}"/>
    <cellStyle name="Comma 4 4" xfId="264" xr:uid="{29115206-893C-4F22-87C9-E0232AB74CF3}"/>
    <cellStyle name="Comma 4 4 2" xfId="473" xr:uid="{36725CB1-9964-4ECC-93DC-F02BEED08CDD}"/>
    <cellStyle name="Comma 4 4 3" xfId="569" xr:uid="{50756EBA-46D3-48BB-8E5C-7C59572C3EE9}"/>
    <cellStyle name="Comma 4 5" xfId="181" xr:uid="{03A46E09-0995-47AF-9A6E-9BA0C6C963EF}"/>
    <cellStyle name="Comma 4 5 2" xfId="452" xr:uid="{9CFE4CFE-09DE-4D97-8CE8-3EBC4CC06A64}"/>
    <cellStyle name="Comma 4 5 3" xfId="548" xr:uid="{68DF3D8E-D997-4A9F-9B7F-03DEA776D6F7}"/>
    <cellStyle name="Comma 4 6" xfId="344" xr:uid="{D4C5AEBA-8049-466A-80D6-B9D6CED91E39}"/>
    <cellStyle name="Comma 4 6 2" xfId="493" xr:uid="{EC1909FC-343D-4F61-B2CE-67E0F9CE76F9}"/>
    <cellStyle name="Comma 4 6 3" xfId="589" xr:uid="{C47443D1-7B55-470D-BFA5-A71B913F78C8}"/>
    <cellStyle name="Comma 4 7" xfId="425" xr:uid="{098A9FA7-B6A9-4D78-8AD7-B208FB313DDE}"/>
    <cellStyle name="Comma 4 8" xfId="521" xr:uid="{D57353B5-3DD2-48FF-A62A-4446C6C3337A}"/>
    <cellStyle name="Comma 5" xfId="63" xr:uid="{8E4C0ABB-03F4-41A6-A4DC-1B74ECC2A889}"/>
    <cellStyle name="Comma 5 2" xfId="113" xr:uid="{9284A69D-DD0C-40AA-ACF5-21A52052352F}"/>
    <cellStyle name="Comma 5 2 2" xfId="297" xr:uid="{EB4F892E-044D-4CF2-ACAD-AB779CFDA8DA}"/>
    <cellStyle name="Comma 5 2 2 2" xfId="479" xr:uid="{F0ABBA06-B651-46BB-80EF-C542AD4B2CED}"/>
    <cellStyle name="Comma 5 2 2 3" xfId="575" xr:uid="{52FC9E81-F422-463F-9EC0-CB73C2ADAB3E}"/>
    <cellStyle name="Comma 5 2 3" xfId="215" xr:uid="{8DEA4B01-598D-467D-9EBB-576F33E85F13}"/>
    <cellStyle name="Comma 5 2 3 2" xfId="459" xr:uid="{4268D0F7-CD5E-4D1A-87B1-81CA721DCADB}"/>
    <cellStyle name="Comma 5 2 3 3" xfId="555" xr:uid="{8B12EB18-06EB-4976-A45F-38EC599AB7EA}"/>
    <cellStyle name="Comma 5 2 4" xfId="377" xr:uid="{CF2AAE59-A416-483F-9A29-AE284A10F2A0}"/>
    <cellStyle name="Comma 5 2 4 2" xfId="499" xr:uid="{3BB90C8F-B0D7-44D0-B513-DEC701EEF351}"/>
    <cellStyle name="Comma 5 2 4 3" xfId="595" xr:uid="{CC93D10D-4CC4-4CDC-8811-0DE04E3B74F7}"/>
    <cellStyle name="Comma 5 2 5" xfId="432" xr:uid="{493019C6-D898-4A86-84B4-7D196925FA37}"/>
    <cellStyle name="Comma 5 2 6" xfId="528" xr:uid="{8E826A95-6153-4E70-BD3F-36D893BAFD54}"/>
    <cellStyle name="Comma 5 3" xfId="258" xr:uid="{208A182D-9F6B-4E59-A24A-7B98967599A5}"/>
    <cellStyle name="Comma 5 3 2" xfId="470" xr:uid="{F98B2197-A44A-4E1E-9DEE-F6E2326D3492}"/>
    <cellStyle name="Comma 5 3 3" xfId="566" xr:uid="{C69F9FA2-14F0-4E26-87C5-C45511A2C077}"/>
    <cellStyle name="Comma 5 4" xfId="173" xr:uid="{79A1BC5E-76BB-40DB-8637-3C726DD15B8C}"/>
    <cellStyle name="Comma 5 4 2" xfId="449" xr:uid="{29FED3D1-DE9D-4C0B-8B81-DA1471AC1F33}"/>
    <cellStyle name="Comma 5 4 3" xfId="545" xr:uid="{EEFE1BD7-4E0D-4EC5-A5DC-9A1B09C64D08}"/>
    <cellStyle name="Comma 5 5" xfId="338" xr:uid="{47500E97-6DA7-43AE-9677-BE126F19E41C}"/>
    <cellStyle name="Comma 5 5 2" xfId="490" xr:uid="{46C7BD50-ACE3-4B02-B387-B50E34DD27D6}"/>
    <cellStyle name="Comma 5 5 3" xfId="586" xr:uid="{15071FC3-2705-4F72-B4C9-97442A6F47BB}"/>
    <cellStyle name="Comma 5 6" xfId="407" xr:uid="{F3D5AEF8-F70B-4B52-BA97-EC140656D98B}"/>
    <cellStyle name="Comma 5 6 2" xfId="512" xr:uid="{6994F97B-1B49-44A5-9EAE-C04A095BFCDA}"/>
    <cellStyle name="Comma 5 6 2 2" xfId="612" xr:uid="{1DBF1871-18A2-464F-A141-E4AE29CA7EEA}"/>
    <cellStyle name="Comma 5 6 3" xfId="608" xr:uid="{8C232AD6-3AAE-4281-8779-4917BB1B5942}"/>
    <cellStyle name="Comma 5 7" xfId="422" xr:uid="{A8E037EE-ECC0-45CA-82C9-89BE04C7C5D6}"/>
    <cellStyle name="Comma 5 8" xfId="518" xr:uid="{57F91F2C-44A5-4CD9-807E-B25BD517A420}"/>
    <cellStyle name="Comma 6" xfId="76" xr:uid="{5CDC216A-44F8-4AB4-AB56-AC2754859EC3}"/>
    <cellStyle name="Comma 6 2" xfId="121" xr:uid="{A8CF8634-A201-4A76-93E4-C7C7C23351C4}"/>
    <cellStyle name="Comma 6 2 2" xfId="305" xr:uid="{5138FD43-709D-4ADB-9E38-53A940A925EE}"/>
    <cellStyle name="Comma 6 2 2 2" xfId="483" xr:uid="{3F4FDC26-1B45-48D8-A601-5F47FC08F087}"/>
    <cellStyle name="Comma 6 2 2 3" xfId="579" xr:uid="{F493B80A-A8D8-43D5-8590-E00D2DF1491F}"/>
    <cellStyle name="Comma 6 2 3" xfId="223" xr:uid="{B1E42A4E-248E-40ED-9C2B-747147C3A8E8}"/>
    <cellStyle name="Comma 6 2 3 2" xfId="463" xr:uid="{1E2B4D18-975E-4BD2-94A9-23AD5E1FF659}"/>
    <cellStyle name="Comma 6 2 3 3" xfId="559" xr:uid="{52B01CA5-044B-46C7-BE6F-C2C72CA17E8C}"/>
    <cellStyle name="Comma 6 2 4" xfId="385" xr:uid="{93A2A12C-8223-479F-A269-754D25BC0B5F}"/>
    <cellStyle name="Comma 6 2 4 2" xfId="503" xr:uid="{229D1A36-CF35-4689-82CF-21DE7DFE7B96}"/>
    <cellStyle name="Comma 6 2 4 3" xfId="599" xr:uid="{927CD15B-4635-44A7-900C-3D168919359E}"/>
    <cellStyle name="Comma 6 2 5" xfId="436" xr:uid="{17AF5A17-EFEF-4D43-9593-8B4A65D6A507}"/>
    <cellStyle name="Comma 6 2 6" xfId="532" xr:uid="{E639E921-6B92-4DC8-81BD-C25167789EC8}"/>
    <cellStyle name="Comma 6 3" xfId="266" xr:uid="{4BE05004-BB74-4844-9D66-D4774900F794}"/>
    <cellStyle name="Comma 6 3 2" xfId="474" xr:uid="{5C5C49BE-CEC1-4FDD-994D-3BEF0A0996C2}"/>
    <cellStyle name="Comma 6 3 3" xfId="570" xr:uid="{427FE31E-B448-4BB3-946F-A3657A6AF801}"/>
    <cellStyle name="Comma 6 4" xfId="183" xr:uid="{EC08E63A-DFD1-409B-827B-D17C3A1E061C}"/>
    <cellStyle name="Comma 6 4 2" xfId="453" xr:uid="{530A6FD3-0D87-4FA0-8A11-488C821B6CB9}"/>
    <cellStyle name="Comma 6 4 3" xfId="549" xr:uid="{85FA1B82-116E-42F0-AA78-B8EB179B775D}"/>
    <cellStyle name="Comma 6 5" xfId="346" xr:uid="{4F50647F-9374-4C3C-9597-10372F263E10}"/>
    <cellStyle name="Comma 6 5 2" xfId="494" xr:uid="{C13B2125-8E90-494C-A52D-14AFBF07B4FE}"/>
    <cellStyle name="Comma 6 5 3" xfId="590" xr:uid="{1B69FA5C-3D59-4ACC-997F-7811FE157846}"/>
    <cellStyle name="Comma 6 6" xfId="426" xr:uid="{7E9350D9-859F-40C0-8608-151D8890C831}"/>
    <cellStyle name="Comma 6 7" xfId="522" xr:uid="{3FB247A4-7729-4D96-83EA-A6A91514669A}"/>
    <cellStyle name="Comma 7" xfId="87" xr:uid="{1C2CF17B-9617-451C-B5D2-373F83B10C59}"/>
    <cellStyle name="Comma 7 2" xfId="128" xr:uid="{DE99FCB3-FAC6-4317-BF6C-920636605046}"/>
    <cellStyle name="Comma 7 2 2" xfId="312" xr:uid="{16630E99-55EA-4499-987D-20713FA51ACD}"/>
    <cellStyle name="Comma 7 2 2 2" xfId="484" xr:uid="{E385ED69-A123-4B75-A935-EF645D9BB892}"/>
    <cellStyle name="Comma 7 2 2 3" xfId="580" xr:uid="{416714F4-6850-42D0-BEF3-EAE253E885DA}"/>
    <cellStyle name="Comma 7 2 3" xfId="230" xr:uid="{16735B14-2AE9-4167-A90A-B342CE149F7A}"/>
    <cellStyle name="Comma 7 2 3 2" xfId="464" xr:uid="{A7C019EB-621A-498F-83D6-D326A8C4B778}"/>
    <cellStyle name="Comma 7 2 3 3" xfId="560" xr:uid="{3D112EDE-3496-45EC-ACB1-3DC0C9C12CE2}"/>
    <cellStyle name="Comma 7 2 4" xfId="392" xr:uid="{C280C674-3E1A-49AA-A944-4ED3307E59AC}"/>
    <cellStyle name="Comma 7 2 4 2" xfId="504" xr:uid="{DD641665-AD56-47A7-B391-2FE47A9584F2}"/>
    <cellStyle name="Comma 7 2 4 3" xfId="600" xr:uid="{24E65B31-CE02-49A9-BC2F-60452281D242}"/>
    <cellStyle name="Comma 7 2 5" xfId="437" xr:uid="{D27A43AB-B057-421E-9880-D2D599422DBF}"/>
    <cellStyle name="Comma 7 2 6" xfId="533" xr:uid="{A3FAA507-FD13-4B37-85B4-3FA28CBA572E}"/>
    <cellStyle name="Comma 7 3" xfId="273" xr:uid="{1833408C-2809-4F74-B862-49CFC93EC239}"/>
    <cellStyle name="Comma 7 3 2" xfId="475" xr:uid="{336DA589-3DFA-4C1B-B40A-BBE6C297FA4B}"/>
    <cellStyle name="Comma 7 3 3" xfId="571" xr:uid="{C52573A1-6B73-4CE2-906F-DC83943232F3}"/>
    <cellStyle name="Comma 7 4" xfId="190" xr:uid="{9AE0FAFF-C6F7-49BD-AB60-CDD1BD05D645}"/>
    <cellStyle name="Comma 7 4 2" xfId="454" xr:uid="{ACEAD20A-0300-4147-9565-60286996997E}"/>
    <cellStyle name="Comma 7 4 3" xfId="550" xr:uid="{0276A075-8A84-4092-A79F-9EA480A040AB}"/>
    <cellStyle name="Comma 7 5" xfId="353" xr:uid="{2F00E57E-8B80-4902-BB47-852F8D3D990F}"/>
    <cellStyle name="Comma 7 5 2" xfId="495" xr:uid="{C3B1E5D1-2A82-463C-BD59-F4901A9620D4}"/>
    <cellStyle name="Comma 7 5 3" xfId="591" xr:uid="{5561219C-C211-445A-8949-CC94D02DFE01}"/>
    <cellStyle name="Comma 7 6" xfId="427" xr:uid="{30849283-9394-49C0-8BAF-F1B83877C10E}"/>
    <cellStyle name="Comma 7 7" xfId="523" xr:uid="{8FA47A36-BD67-4E6C-A8C1-F8BE985D27EF}"/>
    <cellStyle name="Comma 8" xfId="91" xr:uid="{6BB6FE4D-C69B-433D-862F-1750F51358D7}"/>
    <cellStyle name="Comma 8 2" xfId="275" xr:uid="{4EE00AE6-30A9-4D1E-812F-FDA76F6400CB}"/>
    <cellStyle name="Comma 8 2 2" xfId="476" xr:uid="{B412EB73-4845-406B-9115-6010CC449F7D}"/>
    <cellStyle name="Comma 8 2 3" xfId="572" xr:uid="{0A41ADDD-61C5-4795-9463-F6435D8CB590}"/>
    <cellStyle name="Comma 8 3" xfId="193" xr:uid="{B03A05FE-9BA7-4643-AA90-BC4002AB92A3}"/>
    <cellStyle name="Comma 8 3 2" xfId="456" xr:uid="{D469FEFC-00A8-4CBF-A2AD-5EA1C2F21E57}"/>
    <cellStyle name="Comma 8 3 3" xfId="552" xr:uid="{95979BE6-EBAF-438C-884E-F9C2ADC02B99}"/>
    <cellStyle name="Comma 8 4" xfId="355" xr:uid="{DA4ED6CA-0F48-49C6-BE6D-3F80CB65513A}"/>
    <cellStyle name="Comma 8 4 2" xfId="496" xr:uid="{F4C9BBBE-C459-4740-9B68-437B4ACFFD3B}"/>
    <cellStyle name="Comma 8 4 3" xfId="592" xr:uid="{C6D3B5C2-135B-49C1-B92B-279FE63ADB04}"/>
    <cellStyle name="Comma 8 5" xfId="429" xr:uid="{2A92EC43-FAD2-453B-87A4-C583FDB28D8B}"/>
    <cellStyle name="Comma 8 6" xfId="525" xr:uid="{6B7579D6-E633-4001-A17F-1F9B60A3D6C4}"/>
    <cellStyle name="Comma 9" xfId="131" xr:uid="{44D6F7D5-FFAF-4133-B16C-EF3718FFBD9E}"/>
    <cellStyle name="Comma 9 2" xfId="315" xr:uid="{1F981108-B352-4D4A-9970-91C9AD0B6595}"/>
    <cellStyle name="Comma 9 2 2" xfId="486" xr:uid="{9EBB1157-233E-4F2C-98E7-C82380DD821F}"/>
    <cellStyle name="Comma 9 2 3" xfId="582" xr:uid="{0D584FA2-19E4-4715-A05E-7219D36F2947}"/>
    <cellStyle name="Comma 9 3" xfId="233" xr:uid="{2D4A1CCF-4FE1-4561-83C8-617B4AF7C6DF}"/>
    <cellStyle name="Comma 9 3 2" xfId="466" xr:uid="{576B46E6-0D60-48AD-85C4-FFEF2F82145D}"/>
    <cellStyle name="Comma 9 3 3" xfId="562" xr:uid="{2DD406CA-FE82-4684-8F07-6E8FE94D1DC5}"/>
    <cellStyle name="Comma 9 4" xfId="395" xr:uid="{F97B8EA5-83F6-4EB1-A0BF-C5ECFBBF4173}"/>
    <cellStyle name="Comma 9 4 2" xfId="506" xr:uid="{10921BB7-6200-48AA-ACB5-C2EAA7F57905}"/>
    <cellStyle name="Comma 9 4 3" xfId="602" xr:uid="{C30AA235-EA1B-435D-B876-FF6128CB6689}"/>
    <cellStyle name="Comma 9 5" xfId="439" xr:uid="{466E52EB-065A-44A9-930F-6DC814661B75}"/>
    <cellStyle name="Comma 9 6" xfId="535" xr:uid="{9768839A-24AC-4B7E-826F-6C7867DB5BD5}"/>
    <cellStyle name="Explanatory Text 2" xfId="33" xr:uid="{327FDF85-381D-4D7F-9C46-8BFEBB3C88FB}"/>
    <cellStyle name="Good 2" xfId="24" xr:uid="{E5BA03C0-FD19-4620-B573-6B044C4134DA}"/>
    <cellStyle name="Heading 1 2" xfId="20" xr:uid="{CDB2C9C9-94B4-4695-A1FF-DA288D78E58B}"/>
    <cellStyle name="Heading 2 2" xfId="21" xr:uid="{D90E1C71-55DE-49F9-839F-CB2880B37BF4}"/>
    <cellStyle name="Heading 3 2" xfId="22" xr:uid="{D4D36FEC-CA34-48EA-B5E6-C9C26BD42736}"/>
    <cellStyle name="Heading 4 2" xfId="23" xr:uid="{78ACBF0D-F938-4742-ADF3-F0C3237D3F64}"/>
    <cellStyle name="Input 2" xfId="27" xr:uid="{483CC335-4458-46CD-B9EB-895A9BB6F324}"/>
    <cellStyle name="Jun" xfId="138" xr:uid="{53090458-1092-4BFE-813C-B459EEB23467}"/>
    <cellStyle name="Linked Cell 2" xfId="30" xr:uid="{A630093C-3AAB-4594-923B-675270A772F8}"/>
    <cellStyle name="Neutral 2" xfId="26" xr:uid="{3D512CA4-1BE3-48F5-8B96-A44910F6B7BD}"/>
    <cellStyle name="Normal" xfId="0" builtinId="0"/>
    <cellStyle name="Normal 10" xfId="83" xr:uid="{D7E045B8-D7C4-48FF-BF19-2CF43D22CDA3}"/>
    <cellStyle name="Normal 10 2 2 5" xfId="135" xr:uid="{20F0B3A8-B479-47CE-8F88-211E50644A20}"/>
    <cellStyle name="Normal 11" xfId="234" xr:uid="{12755507-3976-4821-AD3A-59883112F714}"/>
    <cellStyle name="Normal 12" xfId="235" xr:uid="{1A6C430E-ED32-4906-B95C-49A6B9BCF5A6}"/>
    <cellStyle name="Normal 13" xfId="12" xr:uid="{6D95331E-8592-412E-B645-5003255C77B4}"/>
    <cellStyle name="Normal 13 2" xfId="402" xr:uid="{9568E25E-55BE-48B1-993D-A792C2542812}"/>
    <cellStyle name="Normal 14" xfId="13" xr:uid="{BCA766AF-6E87-4337-8BB4-E114C6BD1313}"/>
    <cellStyle name="Normal 14 2" xfId="416" xr:uid="{CD502E26-CF9F-41D1-A5A9-44C34737AD2C}"/>
    <cellStyle name="Normal 15" xfId="417" xr:uid="{0145F076-16D7-40F7-9E29-3F59AF686A42}"/>
    <cellStyle name="Normal 15 2" xfId="513" xr:uid="{12E41CAA-CA32-493B-918E-994778CB0B64}"/>
    <cellStyle name="Normal 15 3" xfId="609" xr:uid="{002FC777-9525-4338-8A53-80B1F21C543D}"/>
    <cellStyle name="Normal 2" xfId="8" xr:uid="{E9C6F52E-EE76-4536-AD37-A07C6F34D87E}"/>
    <cellStyle name="Normal 2 10" xfId="336" xr:uid="{F82BBB02-447A-4C82-A8FB-341B0819F415}"/>
    <cellStyle name="Normal 2 11" xfId="400" xr:uid="{9EA3AFD6-7A30-4116-B979-0B699409FD87}"/>
    <cellStyle name="Normal 2 12" xfId="61" xr:uid="{C6294A93-9A4A-44B9-AEFC-8ED0CBBF602F}"/>
    <cellStyle name="Normal 2 2" xfId="14" xr:uid="{EC09329C-64AD-4E33-B12A-D2E25B705967}"/>
    <cellStyle name="Normal 2 2 2" xfId="77" xr:uid="{28483761-431F-4A5B-9A5B-1B464A4202F8}"/>
    <cellStyle name="Normal 2 2 2 2" xfId="15" xr:uid="{80381292-DACD-4EF0-9E02-D8F420486151}"/>
    <cellStyle name="Normal 2 2 2 3" xfId="11" xr:uid="{CB6DFB78-744B-43AB-8EEE-8A7F3DA46E84}"/>
    <cellStyle name="Normal 2 2 2 3 2" xfId="126" xr:uid="{E57356AF-10B5-42C4-B057-F14446A11CEE}"/>
    <cellStyle name="Normal 2 2 2 3 2 2" xfId="310" xr:uid="{9C3CECC9-0D3E-4765-8EC8-402C57BA1081}"/>
    <cellStyle name="Normal 2 2 2 3 2 3" xfId="228" xr:uid="{667B40AD-8A56-438D-8913-D39A50E2B0BA}"/>
    <cellStyle name="Normal 2 2 2 3 2 4" xfId="390" xr:uid="{2BDD6D9E-3643-4496-B7DA-A94B4DC59111}"/>
    <cellStyle name="Normal 2 2 2 3 3" xfId="271" xr:uid="{4581F247-DC5E-458C-A8C2-E3DD5E9BF940}"/>
    <cellStyle name="Normal 2 2 2 3 4" xfId="188" xr:uid="{A23C3F10-2A96-463D-B399-2412F9FE03C4}"/>
    <cellStyle name="Normal 2 2 2 3 5" xfId="148" xr:uid="{48DA32C6-F190-4B7A-9B00-2AD589EB3971}"/>
    <cellStyle name="Normal 2 2 2 3 6" xfId="351" xr:uid="{4CBD8FD0-9170-4A22-843F-795278864F8B}"/>
    <cellStyle name="Normal 2 2 2 3 7" xfId="85" xr:uid="{E54615C0-13FC-48EC-AEED-528D77E159E1}"/>
    <cellStyle name="Normal 2 2 2 4" xfId="122" xr:uid="{7FDA90E8-5DAA-4F90-A51A-AF3F7886BF1D}"/>
    <cellStyle name="Normal 2 2 2 4 2" xfId="306" xr:uid="{323AD177-079E-4AFB-95F3-212CDC222819}"/>
    <cellStyle name="Normal 2 2 2 4 3" xfId="224" xr:uid="{A5CF0654-FE0F-4875-B560-94CE2E224CDB}"/>
    <cellStyle name="Normal 2 2 2 4 4" xfId="386" xr:uid="{84DE6A40-5AA9-4365-A710-2B1D0C03C6DE}"/>
    <cellStyle name="Normal 2 2 2 5" xfId="267" xr:uid="{2FA16D8C-BCCC-4512-A57A-8BC395BA1324}"/>
    <cellStyle name="Normal 2 2 2 6" xfId="184" xr:uid="{DD0A417A-5344-4FB1-ADFD-AD3D3B82BEB8}"/>
    <cellStyle name="Normal 2 2 2 7" xfId="347" xr:uid="{1975E2AA-33FC-4B64-8B21-0F21A015FCC6}"/>
    <cellStyle name="Normal 2 2 3" xfId="410" xr:uid="{E17B7B88-2CC5-4171-9EFD-3C1250C595DD}"/>
    <cellStyle name="Normal 2 3" xfId="74" xr:uid="{AEBC3353-0249-47F9-BD95-69196FD0B836}"/>
    <cellStyle name="Normal 2 3 2" xfId="79" xr:uid="{8F71142C-B622-4369-968A-699AEA892D41}"/>
    <cellStyle name="Normal 2 3 3" xfId="120" xr:uid="{59119670-6C9B-4C71-99C5-B2A5D7C9F6E5}"/>
    <cellStyle name="Normal 2 3 3 2" xfId="304" xr:uid="{4367A801-4D42-4406-B996-86650BFB0137}"/>
    <cellStyle name="Normal 2 3 3 3" xfId="222" xr:uid="{26E61598-D690-457C-92F3-FD1614A346B1}"/>
    <cellStyle name="Normal 2 3 3 4" xfId="384" xr:uid="{9CE02270-9E17-4D71-B9C1-30E44E893C74}"/>
    <cellStyle name="Normal 2 3 4" xfId="265" xr:uid="{7087164F-F62E-4577-AC55-1BAED2CA4BE7}"/>
    <cellStyle name="Normal 2 3 5" xfId="182" xr:uid="{3D30C0EF-3159-4999-BDDE-2A17FD77F455}"/>
    <cellStyle name="Normal 2 3 6" xfId="345" xr:uid="{6FE142E7-B97D-40C2-9BE8-18828E8FFE19}"/>
    <cellStyle name="Normal 2 4" xfId="81" xr:uid="{A4ACA590-4125-44BD-BC50-33BE0FBE278D}"/>
    <cellStyle name="Normal 2 4 2" xfId="88" xr:uid="{743B771F-E257-4C18-8636-749A4993D8AA}"/>
    <cellStyle name="Normal 2 4 2 2" xfId="129" xr:uid="{C47B9580-FBAC-43B2-BBC1-2608D67B242C}"/>
    <cellStyle name="Normal 2 4 2 2 2" xfId="313" xr:uid="{90A6BFE1-50FA-4A37-BEC2-398BCA62E76F}"/>
    <cellStyle name="Normal 2 4 2 2 3" xfId="231" xr:uid="{14A2E118-B781-4643-B572-342A956416BE}"/>
    <cellStyle name="Normal 2 4 2 2 4" xfId="393" xr:uid="{4BF74B19-DF57-425E-91DF-FB081CDD49EB}"/>
    <cellStyle name="Normal 2 4 2 3" xfId="274" xr:uid="{F85B66D9-F8CB-4934-B33D-28D07DF4942D}"/>
    <cellStyle name="Normal 2 4 2 4" xfId="191" xr:uid="{F696506F-EF2B-4C25-A730-59DDDA4936DD}"/>
    <cellStyle name="Normal 2 4 2 5" xfId="354" xr:uid="{8215D0A6-877C-4A49-ADE5-6DCB51ECF783}"/>
    <cellStyle name="Normal 2 4 3" xfId="123" xr:uid="{E970823E-2A2B-489C-BB31-B64916782E1F}"/>
    <cellStyle name="Normal 2 4 3 2" xfId="307" xr:uid="{625C994A-E391-4965-830B-93CBA512451F}"/>
    <cellStyle name="Normal 2 4 3 3" xfId="225" xr:uid="{700E08F1-59D6-48B5-8F34-21B5F83094B2}"/>
    <cellStyle name="Normal 2 4 3 4" xfId="387" xr:uid="{A48E870E-8A01-4F19-AEF8-C40E9BE895F1}"/>
    <cellStyle name="Normal 2 4 4" xfId="141" xr:uid="{395E0192-A4D6-4CC1-BF03-DB5254315F69}"/>
    <cellStyle name="Normal 2 4 4 2" xfId="268" xr:uid="{99797E26-19DF-4C6C-BA80-E72C70E3A0F7}"/>
    <cellStyle name="Normal 2 4 5" xfId="185" xr:uid="{D59397F8-0902-4C82-A59D-7264BD7204F2}"/>
    <cellStyle name="Normal 2 4 6" xfId="348" xr:uid="{61C39542-CA59-4F86-987E-43CE44EB9E1A}"/>
    <cellStyle name="Normal 2 5" xfId="6" xr:uid="{ED9B3F5A-0818-40EF-8E74-D78F6CB8DC94}"/>
    <cellStyle name="Normal 2 6" xfId="10" xr:uid="{5200A20F-163B-4129-9AA6-B8BF3B3BE375}"/>
    <cellStyle name="Normal 2 6 2" xfId="140" xr:uid="{94D2978F-31D4-493F-A2DC-ED1858FA11B5}"/>
    <cellStyle name="Normal 2 6 2 2" xfId="295" xr:uid="{DE2E1E6A-ADA8-45C8-A6A5-F4A2B0A22AF1}"/>
    <cellStyle name="Normal 2 6 3" xfId="213" xr:uid="{9E75B387-7507-4A59-ACC5-5AC69C03AA14}"/>
    <cellStyle name="Normal 2 6 4" xfId="375" xr:uid="{B82EB2C8-D9AB-45CB-9681-533F9B0A8418}"/>
    <cellStyle name="Normal 2 6 5" xfId="397" xr:uid="{277864B5-7D1C-4BA6-975D-238DD473DB27}"/>
    <cellStyle name="Normal 2 6 6" xfId="111" xr:uid="{265C8061-388A-41C1-89B4-B300C483958A}"/>
    <cellStyle name="Normal 2 7" xfId="134" xr:uid="{1310219F-1BE9-44E2-8D5F-EB14E864E2C8}"/>
    <cellStyle name="Normal 2 7 2" xfId="256" xr:uid="{16E5257B-5198-46BF-9908-A9113C40F922}"/>
    <cellStyle name="Normal 2 8" xfId="171" xr:uid="{F9AD7EDD-473C-45F8-85CB-AE250EA8AE8F}"/>
    <cellStyle name="Normal 2 9" xfId="145" xr:uid="{0FFF3218-5A79-4A0C-AA55-12FE185E025A}"/>
    <cellStyle name="Normal 3" xfId="18" xr:uid="{63399535-C85F-48E9-AFBF-1685621E0654}"/>
    <cellStyle name="Normal 3 2" xfId="65" xr:uid="{AD9D6B4D-6360-411B-BF0A-CEB4BD0C8903}"/>
    <cellStyle name="Normal 3 2 2" xfId="413" xr:uid="{EBDCEF2A-1E32-450F-A827-0FC41A91558F}"/>
    <cellStyle name="Normal 3 2 2 2" xfId="90" xr:uid="{C9C779BA-E979-4DBD-9A8F-A40C1290A59D}"/>
    <cellStyle name="Normal 3 3" xfId="71" xr:uid="{A6E3B8F8-87D9-4BBE-B4B7-AEBC10F0BC91}"/>
    <cellStyle name="Normal 3 3 2" xfId="117" xr:uid="{3F20148C-657C-4800-BCD1-C74D022B3CF4}"/>
    <cellStyle name="Normal 3 3 2 2" xfId="301" xr:uid="{C2B7B076-AD90-4016-8D20-A83F4DBACDA7}"/>
    <cellStyle name="Normal 3 3 2 3" xfId="219" xr:uid="{93F0E4C9-DB57-4FA3-918B-35C8B219090E}"/>
    <cellStyle name="Normal 3 3 2 4" xfId="381" xr:uid="{207C4A7D-7EED-4289-8DC0-D68297A2F377}"/>
    <cellStyle name="Normal 3 3 3" xfId="262" xr:uid="{91834A6A-C3B0-476C-B3A2-F2DC73C812AA}"/>
    <cellStyle name="Normal 3 3 4" xfId="179" xr:uid="{A2BC76DC-BD72-4EEB-A764-AD006681691F}"/>
    <cellStyle name="Normal 3 3 5" xfId="342" xr:uid="{7787B0EC-7B93-4E4A-A4D7-950142F26D27}"/>
    <cellStyle name="Normal 3 4" xfId="114" xr:uid="{B2C37940-B795-42EB-ACE3-B51ED40D3BA9}"/>
    <cellStyle name="Normal 3 4 2" xfId="298" xr:uid="{124364B5-9AF5-4CA7-8D6F-1F62E6C5383A}"/>
    <cellStyle name="Normal 3 4 3" xfId="216" xr:uid="{8E3C55D9-1A8C-4F6A-9753-7B91B714F19E}"/>
    <cellStyle name="Normal 3 4 4" xfId="378" xr:uid="{2250ABAB-7059-45E5-AEC4-3AF392009DA3}"/>
    <cellStyle name="Normal 3 5" xfId="259" xr:uid="{DE407A2C-D7F5-47EF-A5E0-8BDEE01FA48D}"/>
    <cellStyle name="Normal 3 6" xfId="174" xr:uid="{F9045A59-04E8-44EB-A1C3-742A355E0B8D}"/>
    <cellStyle name="Normal 3 7" xfId="339" xr:uid="{5F099557-4A0D-40EF-B0CF-A1E7783BB771}"/>
    <cellStyle name="Normal 3 8" xfId="64" xr:uid="{FB4F5942-D1F1-434A-8115-6B0345AFB3EC}"/>
    <cellStyle name="Normal 3 9" xfId="408" xr:uid="{DCBFB740-5DEA-491E-9EBC-9EDC413B83A7}"/>
    <cellStyle name="Normal 4" xfId="69" xr:uid="{2795DCAA-C402-43E6-872E-36C313A3846A}"/>
    <cellStyle name="Normal 4 2" xfId="177" xr:uid="{0FBE5811-E942-4BE3-9F21-F71E4BAC3E96}"/>
    <cellStyle name="Normal 4 3" xfId="147" xr:uid="{6315D8C1-781C-4E2B-9DCE-39137C9D4D9C}"/>
    <cellStyle name="Normal 4 4" xfId="401" xr:uid="{23226774-D91D-46A5-A5CE-35199E864D69}"/>
    <cellStyle name="Normal 5" xfId="75" xr:uid="{C674A495-810C-41C6-AAE0-C7581D63A946}"/>
    <cellStyle name="Normal 5 2" xfId="78" xr:uid="{FDD7AC70-3A22-4E5F-A1CC-DA2B4600BD31}"/>
    <cellStyle name="Normal 6" xfId="70" xr:uid="{D541104D-4C34-4E66-82F2-F9146E3BCC7C}"/>
    <cellStyle name="Normal 6 2" xfId="178" xr:uid="{F4368FA7-882B-4F18-B7EC-20686B5B5FA7}"/>
    <cellStyle name="Normal 6 3" xfId="168" xr:uid="{9F842BC1-3A52-4E25-B388-AF4B88219B69}"/>
    <cellStyle name="Normal 7" xfId="68" xr:uid="{F71EB5D2-38D2-4B94-A6E2-D37C04245DB9}"/>
    <cellStyle name="Normal 8" xfId="80" xr:uid="{131FBFD5-5CCA-4D28-AD2C-A1391453922B}"/>
    <cellStyle name="Normal 9" xfId="9" xr:uid="{62086476-9A30-4DA2-8FB2-443394875192}"/>
    <cellStyle name="Normal 9 10" xfId="82" xr:uid="{A7F2CDA2-34BE-42C3-A7D7-232768C3745B}"/>
    <cellStyle name="Normal 9 2" xfId="84" xr:uid="{88230160-400C-4D24-A186-CAC861950491}"/>
    <cellStyle name="Normal 9 2 2" xfId="125" xr:uid="{4EAC407F-7C34-47B9-BA44-7BC569F6A6CF}"/>
    <cellStyle name="Normal 9 2 2 2" xfId="309" xr:uid="{EEF0156C-723D-4904-AB94-44AA93049762}"/>
    <cellStyle name="Normal 9 2 2 3" xfId="227" xr:uid="{2C43AE1F-127F-4DCB-96AA-44FE8527677A}"/>
    <cellStyle name="Normal 9 2 2 4" xfId="389" xr:uid="{7A69246B-7252-4BE8-A6C8-B76F653F5DA8}"/>
    <cellStyle name="Normal 9 2 3" xfId="7" xr:uid="{6012598E-2B26-4076-B05B-ABABDA9FFCC8}"/>
    <cellStyle name="Normal 9 2 3 2" xfId="270" xr:uid="{CB212A2D-1FFF-4D5B-8B78-16AEF33D82EC}"/>
    <cellStyle name="Normal 9 2 3 3" xfId="132" xr:uid="{ED1E49A9-0A2D-48BB-ADD5-AA2DFE2A2C16}"/>
    <cellStyle name="Normal 9 2 4" xfId="187" xr:uid="{B8E82D0C-66F0-44C8-9C97-D579AA694F6B}"/>
    <cellStyle name="Normal 9 2 5" xfId="350" xr:uid="{F192481B-F9BC-4683-B599-1FD58567DC32}"/>
    <cellStyle name="Normal 9 3" xfId="16" xr:uid="{449DB125-F4B0-4769-859F-B165EB3C4EA3}"/>
    <cellStyle name="Normal 9 3 2" xfId="127" xr:uid="{BA6C844A-33BE-4CCD-AE85-CDB82AF1F1DB}"/>
    <cellStyle name="Normal 9 3 2 2" xfId="311" xr:uid="{6B24255F-7191-485E-875D-BFFE9899EB4F}"/>
    <cellStyle name="Normal 9 3 2 3" xfId="229" xr:uid="{23D41FE3-340E-46EC-AEEA-1135C274D558}"/>
    <cellStyle name="Normal 9 3 2 4" xfId="391" xr:uid="{8F1D6E8D-7588-42E0-A669-4C8E03A7917A}"/>
    <cellStyle name="Normal 9 3 3" xfId="272" xr:uid="{33D09B34-677A-42C2-88BA-32C62D80AB6A}"/>
    <cellStyle name="Normal 9 3 4" xfId="189" xr:uid="{9A7937FA-71DD-48D7-81CE-7266A3B6E14F}"/>
    <cellStyle name="Normal 9 3 5" xfId="352" xr:uid="{1FD67E3F-2F64-4554-8160-241327A1D52B}"/>
    <cellStyle name="Normal 9 3 6" xfId="86" xr:uid="{A28D9E9E-34FB-431B-8314-CB6A4AF1F816}"/>
    <cellStyle name="Normal 9 4" xfId="124" xr:uid="{F72B95AC-4BEE-400D-AA20-A8108C5B1702}"/>
    <cellStyle name="Normal 9 4 2" xfId="308" xr:uid="{732A129C-05FB-4D09-94D9-4A253351CBD3}"/>
    <cellStyle name="Normal 9 4 3" xfId="226" xr:uid="{08EB969E-FD1F-4157-B0EF-5161090E9223}"/>
    <cellStyle name="Normal 9 4 4" xfId="388" xr:uid="{BA016459-AAE2-41B9-9271-58E5744BA48D}"/>
    <cellStyle name="Normal 9 5" xfId="143" xr:uid="{5E32BE9F-53E8-4968-960D-B70454C279DA}"/>
    <cellStyle name="Normal 9 6" xfId="269" xr:uid="{365F0C93-E6B2-4EA7-BF41-6AB37D934B06}"/>
    <cellStyle name="Normal 9 7" xfId="186" xr:uid="{AB354B93-CB13-4871-8E6D-4EEEDCAA5576}"/>
    <cellStyle name="Normal 9 8" xfId="146" xr:uid="{7DCD432B-1AD7-4D27-B2EF-7DB4CACCB97D}"/>
    <cellStyle name="Normal 9 9" xfId="349" xr:uid="{FF55D328-02EB-4DC4-A2CC-3C39683D7A05}"/>
    <cellStyle name="Normál_RecseySheetsVersionSeven04_07_12" xfId="409" xr:uid="{3109A3EE-1DD8-4B5A-ACD2-0ADA87F45C11}"/>
    <cellStyle name="Note 2" xfId="66" xr:uid="{A5F808E5-8E0A-4ECE-81C2-21D00C332438}"/>
    <cellStyle name="Note 2 2" xfId="115" xr:uid="{31E0B910-F609-4349-A227-300DA9EC4C95}"/>
    <cellStyle name="Note 2 2 2" xfId="299" xr:uid="{D9F7CAEA-74C5-4491-BC34-7B1FE4458A14}"/>
    <cellStyle name="Note 2 2 3" xfId="217" xr:uid="{362F3A97-CE7E-4EF8-A14A-C42160FF024E}"/>
    <cellStyle name="Note 2 2 4" xfId="379" xr:uid="{51C823CC-6C00-41BB-906C-F204254E0C7D}"/>
    <cellStyle name="Note 2 3" xfId="260" xr:uid="{7343948B-4827-4C9E-9319-075CB19F02B4}"/>
    <cellStyle name="Note 2 4" xfId="175" xr:uid="{283E3167-94FE-4D57-952B-1F7D695A0C11}"/>
    <cellStyle name="Note 2 5" xfId="340" xr:uid="{9A5E0F29-E434-4021-B918-01FF26F52DD2}"/>
    <cellStyle name="Output 2" xfId="28" xr:uid="{B687FC37-7BB8-4BAF-8D27-8AE20D050EB6}"/>
    <cellStyle name="Per cent" xfId="2" builtinId="5"/>
    <cellStyle name="Percent 14 2" xfId="137" xr:uid="{538A18DA-1734-400A-8350-0CFAC366BFEE}"/>
    <cellStyle name="Percent 2" xfId="406" xr:uid="{8D804CE4-C344-4F40-81E7-F381190B9011}"/>
    <cellStyle name="Percent 2 2" xfId="412" xr:uid="{34553122-E2E7-47B8-9DD4-C721E1C003A1}"/>
    <cellStyle name="Percent 3" xfId="411" xr:uid="{C7E26152-8129-43CD-BBDB-FDAAF960D3CD}"/>
    <cellStyle name="Percent 3 2" xfId="414" xr:uid="{190BD39B-DED1-4B61-8310-C4FD1AB4B655}"/>
    <cellStyle name="Title 2" xfId="19" xr:uid="{93F1DF38-C30C-409E-89BC-28843FD7BA1A}"/>
    <cellStyle name="Total 2" xfId="34" xr:uid="{5C866B14-18D5-4A6D-869E-78C016FA65A9}"/>
    <cellStyle name="Warning Text 2" xfId="32" xr:uid="{5DFA1105-5C6B-4D40-8411-796C43FED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5"/>
  <sheetViews>
    <sheetView workbookViewId="0">
      <selection activeCell="D30" sqref="D30:J30"/>
    </sheetView>
  </sheetViews>
  <sheetFormatPr defaultColWidth="8.85546875" defaultRowHeight="11.25" x14ac:dyDescent="0.2"/>
  <cols>
    <col min="1" max="1" width="8.85546875" style="2"/>
    <col min="2" max="2" width="32.5703125" style="2" bestFit="1" customWidth="1"/>
    <col min="3" max="3" width="1.42578125" style="2" customWidth="1"/>
    <col min="4" max="4" width="16.42578125" style="2" bestFit="1" customWidth="1"/>
    <col min="5" max="5" width="1.5703125" style="2" customWidth="1"/>
    <col min="6" max="6" width="16.42578125" style="2" bestFit="1" customWidth="1"/>
    <col min="7" max="7" width="1.42578125" style="2" customWidth="1"/>
    <col min="8" max="8" width="17.140625" style="2" customWidth="1"/>
    <col min="9" max="9" width="1.42578125" style="2" customWidth="1"/>
    <col min="10" max="10" width="19.42578125" style="2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51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6" spans="2:10" x14ac:dyDescent="0.2">
      <c r="D6" s="46" t="s">
        <v>65</v>
      </c>
      <c r="F6" s="46" t="s">
        <v>65</v>
      </c>
      <c r="G6" s="54"/>
      <c r="H6" s="46" t="s">
        <v>65</v>
      </c>
      <c r="I6" s="46"/>
      <c r="J6" s="46" t="s">
        <v>65</v>
      </c>
    </row>
    <row r="7" spans="2:10" ht="12" thickBot="1" x14ac:dyDescent="0.25">
      <c r="D7" s="6" t="s">
        <v>73</v>
      </c>
      <c r="F7" s="6" t="s">
        <v>74</v>
      </c>
      <c r="G7" s="5"/>
      <c r="H7" s="6" t="s">
        <v>75</v>
      </c>
      <c r="I7" s="5"/>
      <c r="J7" s="6" t="s">
        <v>76</v>
      </c>
    </row>
    <row r="8" spans="2:10" ht="12" thickTop="1" x14ac:dyDescent="0.2">
      <c r="B8" s="7"/>
      <c r="C8" s="7"/>
      <c r="D8" s="7"/>
      <c r="E8" s="7"/>
      <c r="G8" s="8"/>
      <c r="I8" s="8"/>
    </row>
    <row r="9" spans="2:10" x14ac:dyDescent="0.2">
      <c r="B9" s="35" t="s">
        <v>56</v>
      </c>
      <c r="C9" s="35"/>
      <c r="D9" s="50">
        <v>126323</v>
      </c>
      <c r="E9" s="35"/>
      <c r="F9" s="50">
        <v>31528</v>
      </c>
      <c r="G9" s="35"/>
      <c r="H9" s="55">
        <v>32737</v>
      </c>
      <c r="I9" s="25">
        <v>0</v>
      </c>
      <c r="J9" s="55">
        <v>25658</v>
      </c>
    </row>
    <row r="10" spans="2:10" ht="12" thickBot="1" x14ac:dyDescent="0.25">
      <c r="B10" s="35" t="s">
        <v>57</v>
      </c>
      <c r="C10" s="35"/>
      <c r="D10" s="11">
        <v>-87795</v>
      </c>
      <c r="E10" s="35"/>
      <c r="F10" s="11">
        <v>-19755</v>
      </c>
      <c r="G10" s="35"/>
      <c r="H10" s="56">
        <v>-27751</v>
      </c>
      <c r="I10" s="25">
        <v>0</v>
      </c>
      <c r="J10" s="56">
        <v>-17935</v>
      </c>
    </row>
    <row r="11" spans="2:10" x14ac:dyDescent="0.2">
      <c r="B11" s="12"/>
      <c r="C11" s="12"/>
      <c r="D11" s="12"/>
      <c r="E11" s="12"/>
      <c r="F11" s="25"/>
      <c r="G11" s="12"/>
      <c r="H11" s="25"/>
      <c r="I11" s="10"/>
      <c r="J11" s="25"/>
    </row>
    <row r="12" spans="2:10" ht="12" thickBot="1" x14ac:dyDescent="0.25">
      <c r="B12" s="13" t="s">
        <v>50</v>
      </c>
      <c r="C12" s="13"/>
      <c r="D12" s="14">
        <f>SUM(D9:D10)</f>
        <v>38528</v>
      </c>
      <c r="E12" s="13"/>
      <c r="F12" s="60">
        <f>F9+F10</f>
        <v>11773</v>
      </c>
      <c r="G12" s="61"/>
      <c r="H12" s="60">
        <f>H9+H10</f>
        <v>4986</v>
      </c>
      <c r="I12" s="15"/>
      <c r="J12" s="60">
        <f>J9+J10</f>
        <v>7723</v>
      </c>
    </row>
    <row r="13" spans="2:10" ht="12" thickTop="1" x14ac:dyDescent="0.2">
      <c r="B13" s="16"/>
      <c r="C13" s="16"/>
      <c r="D13" s="16"/>
      <c r="E13" s="16"/>
      <c r="F13" s="58"/>
      <c r="G13" s="12"/>
      <c r="H13" s="58"/>
      <c r="I13" s="10"/>
      <c r="J13" s="58"/>
    </row>
    <row r="14" spans="2:10" x14ac:dyDescent="0.2">
      <c r="B14" s="16" t="s">
        <v>36</v>
      </c>
      <c r="C14" s="16"/>
      <c r="D14" s="52">
        <v>0</v>
      </c>
      <c r="E14" s="16"/>
      <c r="F14" s="52">
        <v>0</v>
      </c>
      <c r="G14" s="16"/>
      <c r="H14" s="25">
        <v>6173</v>
      </c>
      <c r="I14" s="25">
        <v>0</v>
      </c>
      <c r="J14" s="25">
        <v>3272</v>
      </c>
    </row>
    <row r="15" spans="2:10" x14ac:dyDescent="0.2">
      <c r="B15" s="16" t="s">
        <v>37</v>
      </c>
      <c r="C15" s="16"/>
      <c r="D15" s="52">
        <v>-17375</v>
      </c>
      <c r="E15" s="16"/>
      <c r="F15" s="52">
        <v>-14956</v>
      </c>
      <c r="G15" s="16"/>
      <c r="H15" s="25">
        <v>-15182</v>
      </c>
      <c r="I15" s="25">
        <v>0</v>
      </c>
      <c r="J15" s="25">
        <v>-18374</v>
      </c>
    </row>
    <row r="16" spans="2:10" x14ac:dyDescent="0.2">
      <c r="B16" s="16" t="s">
        <v>38</v>
      </c>
      <c r="C16" s="16"/>
      <c r="D16" s="52">
        <v>-2707</v>
      </c>
      <c r="E16" s="16"/>
      <c r="F16" s="52">
        <v>-1183</v>
      </c>
      <c r="G16" s="16"/>
      <c r="H16" s="25">
        <v>-1742</v>
      </c>
      <c r="I16" s="25">
        <v>0</v>
      </c>
      <c r="J16" s="25">
        <v>-2368</v>
      </c>
    </row>
    <row r="17" spans="2:10" x14ac:dyDescent="0.2">
      <c r="B17" s="16" t="s">
        <v>69</v>
      </c>
      <c r="C17" s="16"/>
      <c r="D17" s="52">
        <v>5072</v>
      </c>
      <c r="E17" s="16"/>
      <c r="F17" s="52">
        <v>-2961</v>
      </c>
      <c r="G17" s="16"/>
      <c r="H17" s="25">
        <v>8865</v>
      </c>
      <c r="I17" s="25">
        <v>0</v>
      </c>
      <c r="J17" s="25">
        <v>2008</v>
      </c>
    </row>
    <row r="18" spans="2:10" x14ac:dyDescent="0.2">
      <c r="B18" s="16" t="s">
        <v>68</v>
      </c>
      <c r="C18" s="16"/>
      <c r="D18" s="52">
        <v>-4893</v>
      </c>
      <c r="E18" s="16"/>
      <c r="F18" s="25">
        <v>0</v>
      </c>
      <c r="G18" s="25">
        <v>0</v>
      </c>
      <c r="H18" s="25">
        <v>0</v>
      </c>
      <c r="I18" s="10">
        <v>0</v>
      </c>
      <c r="J18" s="25">
        <v>0</v>
      </c>
    </row>
    <row r="19" spans="2:10" x14ac:dyDescent="0.2">
      <c r="B19" s="16" t="s">
        <v>39</v>
      </c>
      <c r="C19" s="16"/>
      <c r="D19" s="52">
        <v>0</v>
      </c>
      <c r="E19" s="16"/>
      <c r="F19" s="52">
        <v>-1709</v>
      </c>
      <c r="G19" s="16"/>
      <c r="H19" s="25">
        <v>-2091</v>
      </c>
      <c r="I19" s="25">
        <v>0</v>
      </c>
      <c r="J19" s="25">
        <v>-657</v>
      </c>
    </row>
    <row r="20" spans="2:10" ht="12" thickBot="1" x14ac:dyDescent="0.25">
      <c r="B20" s="16" t="s">
        <v>40</v>
      </c>
      <c r="C20" s="16"/>
      <c r="D20" s="17">
        <v>30777</v>
      </c>
      <c r="E20" s="16"/>
      <c r="F20" s="17">
        <v>0</v>
      </c>
      <c r="G20" s="16"/>
      <c r="H20" s="34">
        <v>48611</v>
      </c>
      <c r="I20" s="25">
        <v>0</v>
      </c>
      <c r="J20" s="34">
        <v>-62</v>
      </c>
    </row>
    <row r="21" spans="2:10" x14ac:dyDescent="0.2">
      <c r="B21" s="13"/>
      <c r="C21" s="13"/>
      <c r="D21" s="13"/>
      <c r="E21" s="13"/>
      <c r="F21" s="59"/>
      <c r="G21" s="57"/>
      <c r="H21" s="59"/>
      <c r="I21" s="15"/>
      <c r="J21" s="59"/>
    </row>
    <row r="22" spans="2:10" ht="12" thickBot="1" x14ac:dyDescent="0.25">
      <c r="B22" s="13" t="s">
        <v>41</v>
      </c>
      <c r="C22" s="13"/>
      <c r="D22" s="62">
        <f>D12+SUM(D14:D20)</f>
        <v>49402</v>
      </c>
      <c r="E22" s="13"/>
      <c r="F22" s="62">
        <f>F12+SUM(F14:F20)</f>
        <v>-9036</v>
      </c>
      <c r="G22" s="57"/>
      <c r="H22" s="62">
        <f>H12+SUM(H14:H20)</f>
        <v>49620</v>
      </c>
      <c r="I22" s="15"/>
      <c r="J22" s="62">
        <f>J12+SUM(J14:J20)</f>
        <v>-8458</v>
      </c>
    </row>
    <row r="23" spans="2:10" ht="12" thickTop="1" x14ac:dyDescent="0.2">
      <c r="B23" s="18"/>
      <c r="C23" s="18"/>
      <c r="D23" s="18"/>
      <c r="E23" s="18"/>
      <c r="F23" s="25"/>
      <c r="G23" s="12"/>
      <c r="H23" s="25"/>
      <c r="I23" s="10"/>
      <c r="J23" s="25"/>
    </row>
    <row r="24" spans="2:10" x14ac:dyDescent="0.2">
      <c r="B24" s="16" t="s">
        <v>42</v>
      </c>
      <c r="C24" s="16"/>
      <c r="D24" s="51">
        <v>45905</v>
      </c>
      <c r="E24" s="16"/>
      <c r="F24" s="51">
        <v>43086</v>
      </c>
      <c r="G24" s="16"/>
      <c r="H24" s="55">
        <v>11196</v>
      </c>
      <c r="I24" s="25">
        <v>0</v>
      </c>
      <c r="J24" s="55">
        <v>10290</v>
      </c>
    </row>
    <row r="25" spans="2:10" x14ac:dyDescent="0.2">
      <c r="B25" s="16" t="s">
        <v>43</v>
      </c>
      <c r="C25" s="16"/>
      <c r="D25" s="52">
        <v>-19267</v>
      </c>
      <c r="E25" s="16"/>
      <c r="F25" s="52">
        <v>-26720</v>
      </c>
      <c r="G25" s="16"/>
      <c r="H25" s="55">
        <v>-18301</v>
      </c>
      <c r="I25" s="25">
        <v>0</v>
      </c>
      <c r="J25" s="55">
        <v>-6762</v>
      </c>
    </row>
    <row r="26" spans="2:10" ht="12" thickBot="1" x14ac:dyDescent="0.25">
      <c r="B26" s="19" t="s">
        <v>44</v>
      </c>
      <c r="C26" s="19"/>
      <c r="D26" s="20">
        <f>SUM(D24:D25)</f>
        <v>26638</v>
      </c>
      <c r="E26" s="19"/>
      <c r="F26" s="20">
        <f>SUM(F24:F25)</f>
        <v>16366</v>
      </c>
      <c r="G26" s="22"/>
      <c r="H26" s="20">
        <f>SUM(H24:H25)</f>
        <v>-7105</v>
      </c>
      <c r="I26" s="20"/>
      <c r="J26" s="20">
        <f>SUM(J24:J25)</f>
        <v>3528</v>
      </c>
    </row>
    <row r="27" spans="2:10" x14ac:dyDescent="0.2">
      <c r="B27" s="16"/>
      <c r="C27" s="16"/>
      <c r="D27" s="16"/>
      <c r="E27" s="16"/>
      <c r="F27" s="25"/>
      <c r="G27" s="12"/>
      <c r="H27" s="25"/>
      <c r="I27" s="10"/>
      <c r="J27" s="25"/>
    </row>
    <row r="28" spans="2:10" ht="12" thickBot="1" x14ac:dyDescent="0.25">
      <c r="B28" s="13" t="s">
        <v>45</v>
      </c>
      <c r="C28" s="13"/>
      <c r="D28" s="14">
        <f>SUM(D26+D22)</f>
        <v>76040</v>
      </c>
      <c r="E28" s="13"/>
      <c r="F28" s="14">
        <f>SUM(F26+F22)</f>
        <v>7330</v>
      </c>
      <c r="G28" s="57"/>
      <c r="H28" s="14">
        <f>SUM(H26+H22)</f>
        <v>42515</v>
      </c>
      <c r="I28" s="15"/>
      <c r="J28" s="14">
        <f>SUM(J26+J22)</f>
        <v>-4930</v>
      </c>
    </row>
    <row r="29" spans="2:10" ht="12" thickTop="1" x14ac:dyDescent="0.2">
      <c r="B29" s="16"/>
      <c r="C29" s="16"/>
      <c r="D29" s="16"/>
      <c r="E29" s="16"/>
      <c r="F29" s="25">
        <v>0</v>
      </c>
      <c r="G29" s="12"/>
      <c r="H29" s="25">
        <v>0</v>
      </c>
      <c r="I29" s="10"/>
      <c r="J29" s="25"/>
    </row>
    <row r="30" spans="2:10" x14ac:dyDescent="0.2">
      <c r="B30" s="16" t="s">
        <v>46</v>
      </c>
      <c r="C30" s="16"/>
      <c r="D30" s="51">
        <v>-3504</v>
      </c>
      <c r="E30" s="16"/>
      <c r="F30" s="51">
        <v>0</v>
      </c>
      <c r="G30" s="16"/>
      <c r="H30" s="55">
        <v>13994</v>
      </c>
      <c r="I30" s="25">
        <v>0</v>
      </c>
      <c r="J30" s="55">
        <v>0</v>
      </c>
    </row>
    <row r="31" spans="2:10" x14ac:dyDescent="0.2">
      <c r="B31" s="13"/>
      <c r="C31" s="13"/>
      <c r="D31" s="13"/>
      <c r="E31" s="13"/>
      <c r="F31" s="25"/>
      <c r="G31" s="57"/>
      <c r="H31" s="25"/>
      <c r="I31" s="15"/>
      <c r="J31" s="25"/>
    </row>
    <row r="32" spans="2:10" ht="12" thickBot="1" x14ac:dyDescent="0.25">
      <c r="B32" s="19" t="s">
        <v>47</v>
      </c>
      <c r="C32" s="19"/>
      <c r="D32" s="14">
        <f>SUM(D28:D30)</f>
        <v>72536</v>
      </c>
      <c r="E32" s="19"/>
      <c r="F32" s="14">
        <f>SUM(F28:F30)</f>
        <v>7330</v>
      </c>
      <c r="G32" s="57"/>
      <c r="H32" s="14">
        <f>SUM(H28:H30)</f>
        <v>56509</v>
      </c>
      <c r="I32" s="15"/>
      <c r="J32" s="14">
        <f>SUM(J28:J30)</f>
        <v>-4930</v>
      </c>
    </row>
    <row r="33" spans="2:10" ht="12" thickTop="1" x14ac:dyDescent="0.2">
      <c r="D33" s="33">
        <v>0</v>
      </c>
      <c r="F33" s="33">
        <v>0</v>
      </c>
      <c r="H33" s="33">
        <v>0</v>
      </c>
      <c r="J33" s="33">
        <v>0</v>
      </c>
    </row>
    <row r="34" spans="2:10" x14ac:dyDescent="0.2">
      <c r="D34" s="33"/>
      <c r="F34" s="33"/>
      <c r="H34" s="33"/>
      <c r="J34" s="33"/>
    </row>
    <row r="35" spans="2:10" x14ac:dyDescent="0.2">
      <c r="B35" s="2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workbookViewId="0">
      <selection activeCell="D45" sqref="D45:D49"/>
    </sheetView>
  </sheetViews>
  <sheetFormatPr defaultColWidth="8.85546875" defaultRowHeight="11.25" x14ac:dyDescent="0.2"/>
  <cols>
    <col min="1" max="1" width="8.85546875" style="2"/>
    <col min="2" max="2" width="30" style="2" customWidth="1"/>
    <col min="3" max="3" width="1.42578125" style="2" customWidth="1"/>
    <col min="4" max="4" width="16.42578125" style="2" bestFit="1" customWidth="1"/>
    <col min="5" max="5" width="1.42578125" style="2" customWidth="1"/>
    <col min="6" max="6" width="15.85546875" style="2" bestFit="1" customWidth="1"/>
    <col min="7" max="7" width="1" style="2" customWidth="1"/>
    <col min="8" max="8" width="15.85546875" style="2" bestFit="1" customWidth="1"/>
    <col min="9" max="9" width="1.85546875" style="2" customWidth="1"/>
    <col min="10" max="10" width="15.85546875" style="2" bestFit="1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52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6" spans="2:10" x14ac:dyDescent="0.2">
      <c r="D6" s="46" t="s">
        <v>65</v>
      </c>
      <c r="F6" s="46" t="s">
        <v>55</v>
      </c>
      <c r="G6" s="46"/>
      <c r="H6" s="46" t="s">
        <v>55</v>
      </c>
      <c r="I6" s="46"/>
      <c r="J6" s="46" t="s">
        <v>55</v>
      </c>
    </row>
    <row r="7" spans="2:10" ht="12" thickBot="1" x14ac:dyDescent="0.25">
      <c r="D7" s="48" t="str">
        <f>'StandAlone IS'!D7</f>
        <v>30 septembrie 2025</v>
      </c>
      <c r="F7" s="21" t="s">
        <v>70</v>
      </c>
      <c r="G7" s="7"/>
      <c r="H7" s="21" t="s">
        <v>66</v>
      </c>
      <c r="I7" s="22"/>
      <c r="J7" s="21" t="s">
        <v>67</v>
      </c>
    </row>
    <row r="8" spans="2:10" ht="12" thickTop="1" x14ac:dyDescent="0.2">
      <c r="B8" s="23"/>
      <c r="C8" s="23"/>
      <c r="D8" s="23"/>
      <c r="E8" s="23"/>
      <c r="F8" s="24"/>
      <c r="G8" s="22"/>
      <c r="H8" s="24"/>
      <c r="I8" s="22"/>
      <c r="J8" s="24"/>
    </row>
    <row r="9" spans="2:10" x14ac:dyDescent="0.2">
      <c r="B9" s="23" t="s">
        <v>0</v>
      </c>
      <c r="C9" s="23"/>
      <c r="D9" s="23"/>
      <c r="E9" s="23"/>
      <c r="G9" s="12"/>
      <c r="I9" s="22"/>
    </row>
    <row r="10" spans="2:10" x14ac:dyDescent="0.2">
      <c r="B10" s="23" t="s">
        <v>1</v>
      </c>
      <c r="C10" s="23"/>
      <c r="D10" s="23"/>
      <c r="E10" s="23"/>
      <c r="G10" s="12"/>
      <c r="I10" s="12"/>
    </row>
    <row r="11" spans="2:10" x14ac:dyDescent="0.2">
      <c r="B11" s="9" t="s">
        <v>2</v>
      </c>
      <c r="C11" s="9"/>
      <c r="D11" s="47">
        <v>47964</v>
      </c>
      <c r="E11" s="9"/>
      <c r="F11" s="25">
        <v>47144.076000000001</v>
      </c>
      <c r="G11" s="12"/>
      <c r="H11" s="25">
        <v>36102</v>
      </c>
      <c r="I11" s="25"/>
      <c r="J11" s="25">
        <v>21545</v>
      </c>
    </row>
    <row r="12" spans="2:10" x14ac:dyDescent="0.2">
      <c r="B12" s="9" t="s">
        <v>3</v>
      </c>
      <c r="C12" s="9"/>
      <c r="D12" s="47">
        <v>489</v>
      </c>
      <c r="E12" s="9"/>
      <c r="F12" s="25">
        <v>639.827</v>
      </c>
      <c r="G12" s="12"/>
      <c r="H12" s="25">
        <v>217</v>
      </c>
      <c r="I12" s="25"/>
      <c r="J12" s="25">
        <v>114</v>
      </c>
    </row>
    <row r="13" spans="2:10" x14ac:dyDescent="0.2">
      <c r="B13" s="2" t="s">
        <v>53</v>
      </c>
      <c r="D13" s="47">
        <v>66928</v>
      </c>
      <c r="F13" s="25">
        <v>71150.316999999995</v>
      </c>
      <c r="G13" s="12"/>
      <c r="H13" s="25">
        <v>62143</v>
      </c>
      <c r="I13" s="25"/>
      <c r="J13" s="25">
        <v>67197</v>
      </c>
    </row>
    <row r="14" spans="2:10" x14ac:dyDescent="0.2">
      <c r="B14" s="9" t="s">
        <v>5</v>
      </c>
      <c r="C14" s="9"/>
      <c r="D14" s="47">
        <v>0</v>
      </c>
      <c r="E14" s="9"/>
      <c r="F14" s="25">
        <v>0</v>
      </c>
      <c r="G14" s="12"/>
      <c r="H14" s="25">
        <v>1061</v>
      </c>
      <c r="I14" s="25"/>
      <c r="J14" s="25">
        <v>1485</v>
      </c>
    </row>
    <row r="15" spans="2:10" x14ac:dyDescent="0.2">
      <c r="B15" s="9" t="s">
        <v>6</v>
      </c>
      <c r="C15" s="9"/>
      <c r="D15" s="47">
        <v>587737</v>
      </c>
      <c r="E15" s="9"/>
      <c r="F15" s="25">
        <v>754571.48299999989</v>
      </c>
      <c r="G15" s="12"/>
      <c r="H15" s="25">
        <v>726852</v>
      </c>
      <c r="I15" s="25"/>
      <c r="J15" s="25">
        <v>678669</v>
      </c>
    </row>
    <row r="16" spans="2:10" x14ac:dyDescent="0.2">
      <c r="B16" s="2" t="s">
        <v>54</v>
      </c>
      <c r="D16" s="47">
        <v>234188</v>
      </c>
      <c r="F16" s="25">
        <v>47474.12</v>
      </c>
      <c r="G16" s="12"/>
      <c r="H16" s="25">
        <v>36216</v>
      </c>
      <c r="I16" s="25"/>
      <c r="J16" s="25">
        <v>36216</v>
      </c>
    </row>
    <row r="17" spans="2:10" ht="12" thickBot="1" x14ac:dyDescent="0.25">
      <c r="B17" s="2" t="s">
        <v>71</v>
      </c>
      <c r="D17" s="49">
        <v>40510</v>
      </c>
      <c r="F17" s="34">
        <v>31293</v>
      </c>
      <c r="G17" s="12"/>
      <c r="H17" s="34">
        <v>34081</v>
      </c>
      <c r="I17" s="25"/>
      <c r="J17" s="34">
        <v>0</v>
      </c>
    </row>
    <row r="18" spans="2:10" ht="12" thickBot="1" x14ac:dyDescent="0.25">
      <c r="B18" s="23" t="s">
        <v>7</v>
      </c>
      <c r="C18" s="23"/>
      <c r="D18" s="26">
        <f>SUM(D11:D17)</f>
        <v>977816</v>
      </c>
      <c r="E18" s="23"/>
      <c r="F18" s="26">
        <f>SUM(F11:F17)</f>
        <v>952272.82299999986</v>
      </c>
      <c r="G18" s="22"/>
      <c r="H18" s="26">
        <f>SUM(H11:H17)</f>
        <v>896672</v>
      </c>
      <c r="I18" s="27"/>
      <c r="J18" s="26">
        <f>SUM(J11:J17)</f>
        <v>805226</v>
      </c>
    </row>
    <row r="19" spans="2:10" ht="12" thickTop="1" x14ac:dyDescent="0.2">
      <c r="B19" s="23"/>
      <c r="C19" s="23"/>
      <c r="D19" s="23"/>
      <c r="E19" s="23"/>
      <c r="F19" s="25"/>
      <c r="G19" s="22"/>
      <c r="H19" s="25"/>
      <c r="I19" s="27"/>
      <c r="J19" s="25"/>
    </row>
    <row r="20" spans="2:10" x14ac:dyDescent="0.2">
      <c r="B20" s="23" t="s">
        <v>8</v>
      </c>
      <c r="C20" s="23"/>
      <c r="D20" s="23"/>
      <c r="E20" s="23"/>
      <c r="F20" s="25"/>
      <c r="G20" s="12"/>
      <c r="H20" s="25"/>
      <c r="I20" s="25"/>
      <c r="J20" s="25"/>
    </row>
    <row r="21" spans="2:10" x14ac:dyDescent="0.2">
      <c r="B21" s="9" t="s">
        <v>9</v>
      </c>
      <c r="C21" s="9"/>
      <c r="D21" s="47">
        <v>294411</v>
      </c>
      <c r="E21" s="9"/>
      <c r="F21" s="25">
        <v>371158.74699999992</v>
      </c>
      <c r="G21" s="12"/>
      <c r="H21" s="25">
        <v>464958</v>
      </c>
      <c r="I21" s="25"/>
      <c r="J21" s="25">
        <v>429405</v>
      </c>
    </row>
    <row r="22" spans="2:10" x14ac:dyDescent="0.2">
      <c r="B22" s="9" t="s">
        <v>10</v>
      </c>
      <c r="C22" s="9"/>
      <c r="D22" s="47">
        <v>10447</v>
      </c>
      <c r="E22" s="9"/>
      <c r="F22" s="25">
        <v>19775.021000000001</v>
      </c>
      <c r="G22" s="12"/>
      <c r="H22" s="25">
        <v>24579</v>
      </c>
      <c r="I22" s="25"/>
      <c r="J22" s="25">
        <v>33892</v>
      </c>
    </row>
    <row r="23" spans="2:10" x14ac:dyDescent="0.2">
      <c r="B23" s="9" t="s">
        <v>58</v>
      </c>
      <c r="C23" s="9"/>
      <c r="D23" s="47">
        <v>3194</v>
      </c>
      <c r="E23" s="9"/>
      <c r="F23" s="25">
        <v>4754.8789999999999</v>
      </c>
      <c r="G23" s="12"/>
      <c r="H23" s="25">
        <v>6721</v>
      </c>
      <c r="I23" s="25"/>
      <c r="J23" s="25">
        <v>14854</v>
      </c>
    </row>
    <row r="24" spans="2:10" x14ac:dyDescent="0.2">
      <c r="B24" s="9" t="s">
        <v>11</v>
      </c>
      <c r="C24" s="9"/>
      <c r="D24" s="47">
        <v>31795</v>
      </c>
      <c r="E24" s="9"/>
      <c r="F24" s="25">
        <v>37644.004000000001</v>
      </c>
      <c r="G24" s="12"/>
      <c r="H24" s="25">
        <v>35778</v>
      </c>
      <c r="I24" s="25"/>
      <c r="J24" s="25">
        <v>46857</v>
      </c>
    </row>
    <row r="25" spans="2:10" ht="12" thickBot="1" x14ac:dyDescent="0.25">
      <c r="B25" s="23" t="s">
        <v>12</v>
      </c>
      <c r="C25" s="23"/>
      <c r="D25" s="26">
        <f>SUM(D21:D24)</f>
        <v>339847</v>
      </c>
      <c r="E25" s="23"/>
      <c r="F25" s="26">
        <f>SUM(F21:F24)</f>
        <v>433332.65099999995</v>
      </c>
      <c r="G25" s="22"/>
      <c r="H25" s="26">
        <f>SUM(H21:H24)</f>
        <v>532036</v>
      </c>
      <c r="I25" s="27"/>
      <c r="J25" s="26">
        <f>SUM(J21:J24)</f>
        <v>525008</v>
      </c>
    </row>
    <row r="26" spans="2:10" ht="12.75" thickTop="1" thickBot="1" x14ac:dyDescent="0.25">
      <c r="B26" s="23" t="s">
        <v>13</v>
      </c>
      <c r="C26" s="23"/>
      <c r="D26" s="26">
        <f>D25+D18</f>
        <v>1317663</v>
      </c>
      <c r="E26" s="23"/>
      <c r="F26" s="26">
        <f>F25+F18</f>
        <v>1385605.4739999999</v>
      </c>
      <c r="G26" s="22"/>
      <c r="H26" s="26">
        <f>H25+H18</f>
        <v>1428708</v>
      </c>
      <c r="I26" s="27"/>
      <c r="J26" s="26">
        <f>J25+J18</f>
        <v>1330234</v>
      </c>
    </row>
    <row r="27" spans="2:10" ht="12" thickTop="1" x14ac:dyDescent="0.2">
      <c r="B27" s="23"/>
      <c r="C27" s="23"/>
      <c r="D27" s="23"/>
      <c r="E27" s="23"/>
      <c r="F27" s="27"/>
      <c r="G27" s="22"/>
      <c r="H27" s="27"/>
      <c r="I27" s="27"/>
      <c r="J27" s="27"/>
    </row>
    <row r="28" spans="2:10" x14ac:dyDescent="0.2">
      <c r="B28" s="23" t="s">
        <v>14</v>
      </c>
      <c r="C28" s="23"/>
      <c r="D28" s="23"/>
      <c r="E28" s="23"/>
      <c r="F28" s="25"/>
      <c r="G28" s="12"/>
      <c r="H28" s="25"/>
      <c r="I28" s="25"/>
      <c r="J28" s="25"/>
    </row>
    <row r="29" spans="2:10" x14ac:dyDescent="0.2">
      <c r="B29" s="23" t="s">
        <v>15</v>
      </c>
      <c r="C29" s="23"/>
      <c r="D29" s="23"/>
      <c r="E29" s="23"/>
      <c r="F29" s="25"/>
      <c r="G29" s="12"/>
      <c r="H29" s="25"/>
      <c r="I29" s="25"/>
      <c r="J29" s="25"/>
    </row>
    <row r="30" spans="2:10" x14ac:dyDescent="0.2">
      <c r="B30" s="9" t="s">
        <v>16</v>
      </c>
      <c r="C30" s="9"/>
      <c r="D30" s="47">
        <v>598699</v>
      </c>
      <c r="E30" s="9"/>
      <c r="F30" s="25">
        <v>598698.93700000003</v>
      </c>
      <c r="G30" s="22"/>
      <c r="H30" s="25">
        <v>598884</v>
      </c>
      <c r="I30" s="25"/>
      <c r="J30" s="25">
        <v>598884</v>
      </c>
    </row>
    <row r="31" spans="2:10" x14ac:dyDescent="0.2">
      <c r="B31" s="9" t="s">
        <v>17</v>
      </c>
      <c r="C31" s="9"/>
      <c r="D31" s="47">
        <v>45985</v>
      </c>
      <c r="E31" s="9"/>
      <c r="F31" s="25">
        <v>41378.716</v>
      </c>
      <c r="G31" s="22"/>
      <c r="H31" s="25">
        <v>41462</v>
      </c>
      <c r="I31" s="25"/>
      <c r="J31" s="25">
        <v>40493</v>
      </c>
    </row>
    <row r="32" spans="2:10" x14ac:dyDescent="0.2">
      <c r="B32" s="9" t="s">
        <v>18</v>
      </c>
      <c r="C32" s="9"/>
      <c r="D32" s="47">
        <v>0</v>
      </c>
      <c r="E32" s="9"/>
      <c r="F32" s="25">
        <v>0</v>
      </c>
      <c r="G32" s="22"/>
      <c r="H32" s="25">
        <v>0</v>
      </c>
      <c r="I32" s="25"/>
      <c r="J32" s="25">
        <v>3001</v>
      </c>
    </row>
    <row r="33" spans="2:10" x14ac:dyDescent="0.2">
      <c r="B33" s="9" t="s">
        <v>19</v>
      </c>
      <c r="C33" s="9"/>
      <c r="D33" s="47">
        <v>48929</v>
      </c>
      <c r="E33" s="9"/>
      <c r="F33" s="25">
        <v>44483.638000000006</v>
      </c>
      <c r="G33" s="22"/>
      <c r="H33" s="25">
        <v>39642</v>
      </c>
      <c r="I33" s="25"/>
      <c r="J33" s="25">
        <v>38318</v>
      </c>
    </row>
    <row r="34" spans="2:10" x14ac:dyDescent="0.2">
      <c r="B34" s="9" t="s">
        <v>20</v>
      </c>
      <c r="C34" s="9"/>
      <c r="D34" s="47">
        <v>-796</v>
      </c>
      <c r="E34" s="9"/>
      <c r="F34" s="25">
        <v>0</v>
      </c>
      <c r="G34" s="22"/>
      <c r="H34" s="25">
        <v>-268</v>
      </c>
      <c r="I34" s="25"/>
      <c r="J34" s="25">
        <v>-268</v>
      </c>
    </row>
    <row r="35" spans="2:10" ht="12" thickBot="1" x14ac:dyDescent="0.25">
      <c r="B35" s="9" t="s">
        <v>21</v>
      </c>
      <c r="C35" s="9"/>
      <c r="D35" s="47">
        <v>350534</v>
      </c>
      <c r="E35" s="9"/>
      <c r="F35" s="25">
        <v>287354.23499999999</v>
      </c>
      <c r="G35" s="22"/>
      <c r="H35" s="25">
        <v>203955</v>
      </c>
      <c r="I35" s="25"/>
      <c r="J35" s="25">
        <v>160755</v>
      </c>
    </row>
    <row r="36" spans="2:10" ht="12" thickBot="1" x14ac:dyDescent="0.25">
      <c r="B36" s="23" t="s">
        <v>22</v>
      </c>
      <c r="C36" s="23"/>
      <c r="D36" s="28">
        <f>SUM(D30:D35)</f>
        <v>1043351</v>
      </c>
      <c r="E36" s="23"/>
      <c r="F36" s="28">
        <f>SUM(F30:F35)</f>
        <v>971915.52600000007</v>
      </c>
      <c r="G36" s="22"/>
      <c r="H36" s="28">
        <f>SUM(H30:H35)</f>
        <v>883675</v>
      </c>
      <c r="I36" s="29"/>
      <c r="J36" s="28">
        <f>SUM(J30:J35)</f>
        <v>841183</v>
      </c>
    </row>
    <row r="37" spans="2:10" x14ac:dyDescent="0.2">
      <c r="B37" s="23"/>
      <c r="C37" s="23"/>
      <c r="D37" s="23"/>
      <c r="E37" s="23"/>
      <c r="F37" s="27"/>
      <c r="G37" s="22"/>
      <c r="H37" s="27"/>
      <c r="I37" s="27"/>
      <c r="J37" s="27"/>
    </row>
    <row r="38" spans="2:10" x14ac:dyDescent="0.2">
      <c r="B38" s="23" t="s">
        <v>23</v>
      </c>
      <c r="C38" s="23"/>
      <c r="D38" s="23"/>
      <c r="E38" s="23"/>
      <c r="F38" s="25"/>
      <c r="G38" s="12"/>
      <c r="H38" s="25"/>
      <c r="I38" s="25"/>
      <c r="J38" s="25"/>
    </row>
    <row r="39" spans="2:10" x14ac:dyDescent="0.2">
      <c r="B39" s="9" t="s">
        <v>24</v>
      </c>
      <c r="C39" s="9"/>
      <c r="D39" s="47">
        <v>147516</v>
      </c>
      <c r="E39" s="9"/>
      <c r="F39" s="25">
        <v>118434.71500000001</v>
      </c>
      <c r="G39" s="12"/>
      <c r="H39" s="25">
        <v>337546</v>
      </c>
      <c r="I39" s="25"/>
      <c r="J39" s="25">
        <v>232860</v>
      </c>
    </row>
    <row r="40" spans="2:10" x14ac:dyDescent="0.2">
      <c r="B40" s="9" t="s">
        <v>25</v>
      </c>
      <c r="C40" s="9"/>
      <c r="D40" s="47">
        <v>6701</v>
      </c>
      <c r="E40" s="9"/>
      <c r="F40" s="25">
        <v>6857.3530000000001</v>
      </c>
      <c r="G40" s="12"/>
      <c r="H40" s="25">
        <v>6203</v>
      </c>
      <c r="I40" s="25"/>
      <c r="J40" s="25">
        <v>12260</v>
      </c>
    </row>
    <row r="41" spans="2:10" ht="12" thickBot="1" x14ac:dyDescent="0.25">
      <c r="B41" s="9" t="s">
        <v>26</v>
      </c>
      <c r="C41" s="9"/>
      <c r="D41" s="47">
        <v>81179</v>
      </c>
      <c r="E41" s="9"/>
      <c r="F41" s="25">
        <v>81175</v>
      </c>
      <c r="G41" s="12"/>
      <c r="H41" s="25">
        <v>73920</v>
      </c>
      <c r="I41" s="25"/>
      <c r="J41" s="25">
        <v>81058</v>
      </c>
    </row>
    <row r="42" spans="2:10" ht="12" thickBot="1" x14ac:dyDescent="0.25">
      <c r="B42" s="23" t="s">
        <v>27</v>
      </c>
      <c r="C42" s="23"/>
      <c r="D42" s="30">
        <f>SUM(D39:D41)</f>
        <v>235396</v>
      </c>
      <c r="E42" s="23"/>
      <c r="F42" s="30">
        <f>SUM(F39:F41)</f>
        <v>206467.06800000003</v>
      </c>
      <c r="G42" s="22"/>
      <c r="H42" s="30">
        <f>SUM(H39:H41)</f>
        <v>417669</v>
      </c>
      <c r="I42" s="27"/>
      <c r="J42" s="30">
        <f>SUM(J39:J41)</f>
        <v>326178</v>
      </c>
    </row>
    <row r="43" spans="2:10" x14ac:dyDescent="0.2">
      <c r="B43" s="23"/>
      <c r="C43" s="23"/>
      <c r="D43" s="23"/>
      <c r="E43" s="23"/>
      <c r="F43" s="27"/>
      <c r="G43" s="22"/>
      <c r="H43" s="27"/>
      <c r="I43" s="27"/>
      <c r="J43" s="27"/>
    </row>
    <row r="44" spans="2:10" x14ac:dyDescent="0.2">
      <c r="B44" s="23" t="s">
        <v>28</v>
      </c>
      <c r="C44" s="23"/>
      <c r="D44" s="23"/>
      <c r="E44" s="23"/>
      <c r="F44" s="25"/>
      <c r="G44" s="12"/>
      <c r="H44" s="25"/>
      <c r="I44" s="25"/>
      <c r="J44" s="25"/>
    </row>
    <row r="45" spans="2:10" x14ac:dyDescent="0.2">
      <c r="B45" s="9" t="s">
        <v>24</v>
      </c>
      <c r="C45" s="9"/>
      <c r="D45" s="47">
        <v>28559</v>
      </c>
      <c r="E45" s="9"/>
      <c r="F45" s="25">
        <v>180748.57699999999</v>
      </c>
      <c r="G45" s="12"/>
      <c r="H45" s="25">
        <v>51528</v>
      </c>
      <c r="I45" s="25"/>
      <c r="J45" s="25">
        <v>97491</v>
      </c>
    </row>
    <row r="46" spans="2:10" x14ac:dyDescent="0.2">
      <c r="B46" s="9" t="s">
        <v>25</v>
      </c>
      <c r="C46" s="9"/>
      <c r="D46" s="47">
        <v>5867</v>
      </c>
      <c r="E46" s="9"/>
      <c r="F46" s="25">
        <v>14377.194</v>
      </c>
      <c r="G46" s="12"/>
      <c r="H46" s="25">
        <v>41300</v>
      </c>
      <c r="I46" s="25"/>
      <c r="J46" s="25">
        <v>29083</v>
      </c>
    </row>
    <row r="47" spans="2:10" x14ac:dyDescent="0.2">
      <c r="B47" s="9" t="s">
        <v>64</v>
      </c>
      <c r="C47" s="9"/>
      <c r="D47" s="47">
        <v>-5</v>
      </c>
      <c r="E47" s="9"/>
      <c r="F47" s="25">
        <v>1339.7049999999999</v>
      </c>
      <c r="G47" s="12"/>
      <c r="H47" s="25">
        <v>-125</v>
      </c>
      <c r="I47" s="25"/>
      <c r="J47" s="25">
        <v>0</v>
      </c>
    </row>
    <row r="48" spans="2:10" x14ac:dyDescent="0.2">
      <c r="B48" s="9" t="s">
        <v>60</v>
      </c>
      <c r="C48" s="9"/>
      <c r="D48" s="47">
        <v>4364</v>
      </c>
      <c r="E48" s="9"/>
      <c r="F48" s="25">
        <v>10626.83</v>
      </c>
      <c r="G48" s="12"/>
      <c r="H48" s="25">
        <v>34374</v>
      </c>
      <c r="I48" s="25"/>
      <c r="J48" s="25">
        <v>35946</v>
      </c>
    </row>
    <row r="49" spans="2:10" ht="12" thickBot="1" x14ac:dyDescent="0.25">
      <c r="B49" s="9" t="s">
        <v>29</v>
      </c>
      <c r="C49" s="9"/>
      <c r="D49" s="47">
        <v>131</v>
      </c>
      <c r="E49" s="9"/>
      <c r="F49" s="25">
        <v>130.577</v>
      </c>
      <c r="G49" s="12"/>
      <c r="H49" s="25">
        <v>287</v>
      </c>
      <c r="I49" s="25"/>
      <c r="J49" s="25">
        <v>353</v>
      </c>
    </row>
    <row r="50" spans="2:10" ht="12" thickBot="1" x14ac:dyDescent="0.25">
      <c r="B50" s="23" t="s">
        <v>30</v>
      </c>
      <c r="C50" s="23"/>
      <c r="D50" s="31">
        <f>SUM(D45:D49)</f>
        <v>38916</v>
      </c>
      <c r="E50" s="23"/>
      <c r="F50" s="31">
        <f>SUM(F45:F49)</f>
        <v>207222.88299999994</v>
      </c>
      <c r="G50" s="22"/>
      <c r="H50" s="31">
        <f>SUM(H45:H49)</f>
        <v>127364</v>
      </c>
      <c r="I50" s="27"/>
      <c r="J50" s="31">
        <f>SUM(J45:J49)</f>
        <v>162873</v>
      </c>
    </row>
    <row r="51" spans="2:10" ht="12.75" thickTop="1" thickBot="1" x14ac:dyDescent="0.25">
      <c r="B51" s="23" t="s">
        <v>31</v>
      </c>
      <c r="C51" s="23"/>
      <c r="D51" s="32">
        <f>D50+D42</f>
        <v>274312</v>
      </c>
      <c r="E51" s="23"/>
      <c r="F51" s="32">
        <f>F50+F42</f>
        <v>413689.951</v>
      </c>
      <c r="G51" s="22"/>
      <c r="H51" s="32">
        <f>H50+H42</f>
        <v>545033</v>
      </c>
      <c r="I51" s="27"/>
      <c r="J51" s="32">
        <f>J50+J42</f>
        <v>489051</v>
      </c>
    </row>
    <row r="52" spans="2:10" ht="12" thickBot="1" x14ac:dyDescent="0.25">
      <c r="B52" s="23"/>
      <c r="C52" s="23"/>
      <c r="D52" s="26"/>
      <c r="E52" s="23"/>
      <c r="F52" s="26"/>
      <c r="G52" s="22"/>
      <c r="H52" s="26"/>
      <c r="I52" s="27"/>
      <c r="J52" s="26"/>
    </row>
    <row r="53" spans="2:10" ht="12.75" thickTop="1" thickBot="1" x14ac:dyDescent="0.25">
      <c r="B53" s="23" t="s">
        <v>32</v>
      </c>
      <c r="C53" s="23"/>
      <c r="D53" s="32">
        <f>D51+D36</f>
        <v>1317663</v>
      </c>
      <c r="E53" s="23"/>
      <c r="F53" s="32">
        <f>F51+F36</f>
        <v>1385605.477</v>
      </c>
      <c r="G53" s="22"/>
      <c r="H53" s="32">
        <f>H51+H36</f>
        <v>1428708</v>
      </c>
      <c r="I53" s="27"/>
      <c r="J53" s="32">
        <f>J51+J36</f>
        <v>1330234</v>
      </c>
    </row>
    <row r="54" spans="2:10" x14ac:dyDescent="0.2">
      <c r="D54" s="33">
        <v>0</v>
      </c>
      <c r="F54" s="33">
        <v>0</v>
      </c>
      <c r="H54" s="33">
        <v>0</v>
      </c>
      <c r="J54" s="33">
        <v>0</v>
      </c>
    </row>
    <row r="55" spans="2:10" x14ac:dyDescent="0.2">
      <c r="D55" s="33">
        <f>D53-D26</f>
        <v>0</v>
      </c>
      <c r="F55" s="33">
        <f>F53-F26</f>
        <v>3.0000000260770321E-3</v>
      </c>
      <c r="H55" s="33">
        <f>H53-H26</f>
        <v>0</v>
      </c>
      <c r="J55" s="33">
        <f>J53-J26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6"/>
  <sheetViews>
    <sheetView zoomScaleNormal="100" workbookViewId="0">
      <selection activeCell="D46" sqref="D46:D50"/>
    </sheetView>
  </sheetViews>
  <sheetFormatPr defaultColWidth="8.85546875" defaultRowHeight="11.25" x14ac:dyDescent="0.2"/>
  <cols>
    <col min="1" max="1" width="8.85546875" style="2"/>
    <col min="2" max="2" width="27.5703125" style="2" customWidth="1"/>
    <col min="3" max="3" width="1.5703125" style="2" customWidth="1"/>
    <col min="4" max="4" width="16.42578125" style="2" bestFit="1" customWidth="1"/>
    <col min="5" max="5" width="1.5703125" style="2" customWidth="1"/>
    <col min="6" max="6" width="15.85546875" style="2" bestFit="1" customWidth="1"/>
    <col min="7" max="7" width="1.140625" style="2" customWidth="1"/>
    <col min="8" max="8" width="15.85546875" style="2" bestFit="1" customWidth="1"/>
    <col min="9" max="9" width="1.42578125" style="2" customWidth="1"/>
    <col min="10" max="10" width="15.85546875" style="2" bestFit="1" customWidth="1"/>
    <col min="11" max="16384" width="8.85546875" style="2"/>
  </cols>
  <sheetData>
    <row r="1" spans="2:10" x14ac:dyDescent="0.2">
      <c r="B1" s="4" t="s">
        <v>33</v>
      </c>
      <c r="C1" s="4"/>
      <c r="D1" s="4"/>
      <c r="E1" s="4"/>
    </row>
    <row r="2" spans="2:10" ht="22.5" x14ac:dyDescent="0.2">
      <c r="B2" s="4" t="s">
        <v>49</v>
      </c>
      <c r="C2" s="4"/>
      <c r="D2" s="4"/>
      <c r="E2" s="4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5" spans="2:10" x14ac:dyDescent="0.2">
      <c r="B5" s="4"/>
      <c r="C5" s="4"/>
      <c r="D5" s="4"/>
      <c r="E5" s="4"/>
    </row>
    <row r="6" spans="2:10" x14ac:dyDescent="0.2">
      <c r="B6" s="4"/>
      <c r="C6" s="4"/>
      <c r="D6" s="4"/>
      <c r="E6" s="4"/>
    </row>
    <row r="7" spans="2:10" x14ac:dyDescent="0.2">
      <c r="B7" s="4"/>
      <c r="C7" s="4"/>
      <c r="D7" s="46" t="s">
        <v>65</v>
      </c>
      <c r="E7" s="4"/>
      <c r="F7" s="46" t="str">
        <f>'StandAlone BS'!F6</f>
        <v>Auditate</v>
      </c>
      <c r="G7" s="46"/>
      <c r="H7" s="46" t="s">
        <v>55</v>
      </c>
      <c r="I7" s="46"/>
      <c r="J7" s="46" t="s">
        <v>55</v>
      </c>
    </row>
    <row r="8" spans="2:10" ht="12" thickBot="1" x14ac:dyDescent="0.25">
      <c r="D8" s="48" t="str">
        <f>'StandAlone IS'!D7</f>
        <v>30 septembrie 2025</v>
      </c>
      <c r="F8" s="21" t="str">
        <f>'StandAlone BS'!F7</f>
        <v>31 decembrie 2024</v>
      </c>
      <c r="G8" s="7"/>
      <c r="H8" s="21" t="str">
        <f>'StandAlone BS'!H7</f>
        <v>31 decembrie 2023</v>
      </c>
      <c r="I8" s="22"/>
      <c r="J8" s="21" t="str">
        <f>'StandAlone BS'!J7</f>
        <v>31 decembrie 2022</v>
      </c>
    </row>
    <row r="9" spans="2:10" ht="12" thickTop="1" x14ac:dyDescent="0.2">
      <c r="B9" s="23"/>
      <c r="C9" s="23"/>
      <c r="D9" s="23"/>
      <c r="E9" s="23"/>
      <c r="F9" s="24"/>
      <c r="G9" s="22"/>
      <c r="H9" s="24"/>
      <c r="I9" s="22"/>
      <c r="J9" s="24"/>
    </row>
    <row r="10" spans="2:10" x14ac:dyDescent="0.2">
      <c r="B10" s="23" t="s">
        <v>0</v>
      </c>
      <c r="C10" s="23"/>
      <c r="D10" s="23"/>
      <c r="E10" s="23"/>
      <c r="G10" s="12"/>
      <c r="I10" s="22"/>
    </row>
    <row r="11" spans="2:10" x14ac:dyDescent="0.2">
      <c r="B11" s="23" t="s">
        <v>1</v>
      </c>
      <c r="C11" s="23"/>
      <c r="D11" s="23"/>
      <c r="E11" s="23"/>
      <c r="G11" s="12"/>
      <c r="I11" s="12"/>
    </row>
    <row r="12" spans="2:10" x14ac:dyDescent="0.2">
      <c r="B12" s="9" t="s">
        <v>2</v>
      </c>
      <c r="C12" s="9"/>
      <c r="D12" s="64">
        <v>94557</v>
      </c>
      <c r="E12" s="9"/>
      <c r="F12" s="25">
        <v>94175</v>
      </c>
      <c r="G12" s="12"/>
      <c r="H12" s="25">
        <v>86121</v>
      </c>
      <c r="I12" s="25">
        <v>0</v>
      </c>
      <c r="J12" s="25">
        <v>65647.537158576117</v>
      </c>
    </row>
    <row r="13" spans="2:10" x14ac:dyDescent="0.2">
      <c r="B13" s="9" t="s">
        <v>3</v>
      </c>
      <c r="C13" s="9"/>
      <c r="D13" s="64">
        <v>849</v>
      </c>
      <c r="E13" s="9"/>
      <c r="F13" s="25">
        <v>1012</v>
      </c>
      <c r="G13" s="12"/>
      <c r="H13" s="25">
        <v>632</v>
      </c>
      <c r="I13" s="25">
        <v>0</v>
      </c>
      <c r="J13" s="25">
        <v>534</v>
      </c>
    </row>
    <row r="14" spans="2:10" x14ac:dyDescent="0.2">
      <c r="B14" s="9" t="s">
        <v>4</v>
      </c>
      <c r="C14" s="9"/>
      <c r="D14" s="64">
        <v>3543</v>
      </c>
      <c r="E14" s="9"/>
      <c r="F14" s="25">
        <v>3543</v>
      </c>
      <c r="G14" s="12"/>
      <c r="H14" s="25">
        <v>3543</v>
      </c>
      <c r="I14" s="25">
        <v>0</v>
      </c>
      <c r="J14" s="25">
        <v>3543</v>
      </c>
    </row>
    <row r="15" spans="2:10" x14ac:dyDescent="0.2">
      <c r="B15" s="9" t="s">
        <v>5</v>
      </c>
      <c r="C15" s="9"/>
      <c r="D15" s="64">
        <v>692</v>
      </c>
      <c r="E15" s="9"/>
      <c r="F15" s="25">
        <v>1571</v>
      </c>
      <c r="G15" s="12"/>
      <c r="H15" s="25">
        <v>3300</v>
      </c>
      <c r="I15" s="25">
        <v>0</v>
      </c>
      <c r="J15" s="25">
        <v>4317</v>
      </c>
    </row>
    <row r="16" spans="2:10" x14ac:dyDescent="0.2">
      <c r="B16" s="9" t="s">
        <v>6</v>
      </c>
      <c r="C16" s="9"/>
      <c r="D16" s="64">
        <v>535525</v>
      </c>
      <c r="E16" s="9"/>
      <c r="F16" s="25">
        <v>704167</v>
      </c>
      <c r="G16" s="12"/>
      <c r="H16" s="25">
        <v>679046</v>
      </c>
      <c r="I16" s="25">
        <v>0</v>
      </c>
      <c r="J16" s="25">
        <v>653725</v>
      </c>
    </row>
    <row r="17" spans="2:10" ht="12" thickBot="1" x14ac:dyDescent="0.25">
      <c r="B17" s="2" t="s">
        <v>71</v>
      </c>
      <c r="C17" s="9"/>
      <c r="D17" s="65">
        <v>189751</v>
      </c>
      <c r="E17" s="9"/>
      <c r="F17" s="25">
        <v>78515</v>
      </c>
      <c r="G17" s="12"/>
      <c r="H17" s="25">
        <v>81274</v>
      </c>
      <c r="I17" s="25">
        <v>0</v>
      </c>
      <c r="J17" s="25">
        <v>0</v>
      </c>
    </row>
    <row r="18" spans="2:10" ht="12" thickBot="1" x14ac:dyDescent="0.25">
      <c r="B18" s="23" t="s">
        <v>7</v>
      </c>
      <c r="C18" s="23"/>
      <c r="D18" s="26">
        <f>SUM(D12:D17)</f>
        <v>824917</v>
      </c>
      <c r="E18" s="23"/>
      <c r="F18" s="26">
        <f>SUM(F12:F17)</f>
        <v>882983</v>
      </c>
      <c r="G18" s="22"/>
      <c r="H18" s="26">
        <f>SUM(H12:H17)</f>
        <v>853916</v>
      </c>
      <c r="I18" s="27"/>
      <c r="J18" s="26">
        <f>SUM(J12:J17)</f>
        <v>727766.53715857607</v>
      </c>
    </row>
    <row r="19" spans="2:10" ht="12" thickTop="1" x14ac:dyDescent="0.2">
      <c r="B19" s="23"/>
      <c r="C19" s="23"/>
      <c r="D19" s="23"/>
      <c r="E19" s="23"/>
      <c r="F19" s="25"/>
      <c r="G19" s="22"/>
      <c r="H19" s="25"/>
      <c r="I19" s="27"/>
      <c r="J19" s="25"/>
    </row>
    <row r="20" spans="2:10" x14ac:dyDescent="0.2">
      <c r="B20" s="23" t="s">
        <v>8</v>
      </c>
      <c r="C20" s="23"/>
      <c r="D20" s="23"/>
      <c r="E20" s="23"/>
      <c r="F20" s="25"/>
      <c r="G20" s="12"/>
      <c r="H20" s="25"/>
      <c r="I20" s="25"/>
      <c r="J20" s="25"/>
    </row>
    <row r="21" spans="2:10" x14ac:dyDescent="0.2">
      <c r="B21" s="9" t="s">
        <v>9</v>
      </c>
      <c r="C21" s="9"/>
      <c r="D21" s="47">
        <v>413077</v>
      </c>
      <c r="E21" s="9"/>
      <c r="F21" s="25">
        <v>408324</v>
      </c>
      <c r="G21" s="12"/>
      <c r="H21" s="25">
        <v>541335</v>
      </c>
      <c r="I21" s="25">
        <v>0</v>
      </c>
      <c r="J21" s="25">
        <v>617698</v>
      </c>
    </row>
    <row r="22" spans="2:10" x14ac:dyDescent="0.2">
      <c r="B22" s="9" t="s">
        <v>10</v>
      </c>
      <c r="C22" s="9"/>
      <c r="D22" s="47">
        <v>34192</v>
      </c>
      <c r="E22" s="9"/>
      <c r="F22" s="25">
        <v>44242</v>
      </c>
      <c r="G22" s="12"/>
      <c r="H22" s="25">
        <v>14212</v>
      </c>
      <c r="I22" s="25">
        <v>0</v>
      </c>
      <c r="J22" s="25">
        <v>25561</v>
      </c>
    </row>
    <row r="23" spans="2:10" x14ac:dyDescent="0.2">
      <c r="B23" s="45" t="s">
        <v>58</v>
      </c>
      <c r="C23" s="45"/>
      <c r="D23" s="47">
        <v>3880</v>
      </c>
      <c r="E23" s="45"/>
      <c r="F23" s="25">
        <v>4929</v>
      </c>
      <c r="G23" s="12"/>
      <c r="H23" s="25">
        <v>7068</v>
      </c>
      <c r="I23" s="25">
        <v>0</v>
      </c>
      <c r="J23" s="25">
        <v>17228</v>
      </c>
    </row>
    <row r="24" spans="2:10" x14ac:dyDescent="0.2">
      <c r="B24" s="9" t="s">
        <v>11</v>
      </c>
      <c r="C24" s="9"/>
      <c r="D24" s="47">
        <v>59754</v>
      </c>
      <c r="E24" s="9"/>
      <c r="F24" s="25">
        <v>71974</v>
      </c>
      <c r="G24" s="12"/>
      <c r="H24" s="25">
        <v>51293</v>
      </c>
      <c r="I24" s="25">
        <v>0</v>
      </c>
      <c r="J24" s="25">
        <v>55108</v>
      </c>
    </row>
    <row r="25" spans="2:10" ht="12" thickBot="1" x14ac:dyDescent="0.25">
      <c r="B25" s="23" t="s">
        <v>12</v>
      </c>
      <c r="C25" s="23"/>
      <c r="D25" s="26">
        <f>SUM(D21:D24)</f>
        <v>510903</v>
      </c>
      <c r="E25" s="23"/>
      <c r="F25" s="26">
        <f>SUM(F21:F24)</f>
        <v>529469</v>
      </c>
      <c r="G25" s="22"/>
      <c r="H25" s="26">
        <f>SUM(H21:H24)</f>
        <v>613908</v>
      </c>
      <c r="I25" s="27"/>
      <c r="J25" s="26">
        <f>SUM(J21:J24)</f>
        <v>715595</v>
      </c>
    </row>
    <row r="26" spans="2:10" ht="12.75" thickTop="1" thickBot="1" x14ac:dyDescent="0.25">
      <c r="B26" s="23" t="s">
        <v>13</v>
      </c>
      <c r="C26" s="23"/>
      <c r="D26" s="26">
        <f>D25+D18</f>
        <v>1335820</v>
      </c>
      <c r="E26" s="23"/>
      <c r="F26" s="26">
        <f>F25+F18</f>
        <v>1412452</v>
      </c>
      <c r="G26" s="22"/>
      <c r="H26" s="26">
        <f>H25+H18</f>
        <v>1467824</v>
      </c>
      <c r="I26" s="27"/>
      <c r="J26" s="26">
        <f>J25+J18</f>
        <v>1443361.5371585761</v>
      </c>
    </row>
    <row r="27" spans="2:10" ht="12" thickTop="1" x14ac:dyDescent="0.2">
      <c r="B27" s="23"/>
      <c r="C27" s="23"/>
      <c r="D27" s="23"/>
      <c r="E27" s="23"/>
      <c r="F27" s="27"/>
      <c r="G27" s="22"/>
      <c r="H27" s="27"/>
      <c r="I27" s="27"/>
      <c r="J27" s="27"/>
    </row>
    <row r="28" spans="2:10" x14ac:dyDescent="0.2">
      <c r="B28" s="23" t="s">
        <v>14</v>
      </c>
      <c r="C28" s="23"/>
      <c r="D28" s="23"/>
      <c r="E28" s="23"/>
      <c r="F28" s="25"/>
      <c r="G28" s="12"/>
      <c r="H28" s="25"/>
      <c r="I28" s="25"/>
      <c r="J28" s="25"/>
    </row>
    <row r="29" spans="2:10" x14ac:dyDescent="0.2">
      <c r="B29" s="23" t="s">
        <v>15</v>
      </c>
      <c r="C29" s="23"/>
      <c r="D29" s="23"/>
      <c r="E29" s="23"/>
      <c r="F29" s="25"/>
      <c r="G29" s="12"/>
      <c r="H29" s="25"/>
      <c r="I29" s="25"/>
      <c r="J29" s="25"/>
    </row>
    <row r="30" spans="2:10" x14ac:dyDescent="0.2">
      <c r="B30" s="9" t="s">
        <v>16</v>
      </c>
      <c r="C30" s="9"/>
      <c r="D30" s="47">
        <v>598699</v>
      </c>
      <c r="E30" s="9"/>
      <c r="F30" s="25">
        <v>598699</v>
      </c>
      <c r="G30" s="22"/>
      <c r="H30" s="25">
        <v>598884</v>
      </c>
      <c r="I30" s="25">
        <v>0</v>
      </c>
      <c r="J30" s="25">
        <v>598884</v>
      </c>
    </row>
    <row r="31" spans="2:10" x14ac:dyDescent="0.2">
      <c r="B31" s="9" t="s">
        <v>17</v>
      </c>
      <c r="C31" s="9"/>
      <c r="D31" s="47">
        <v>45985</v>
      </c>
      <c r="E31" s="9"/>
      <c r="F31" s="25">
        <v>41379</v>
      </c>
      <c r="G31" s="22"/>
      <c r="H31" s="25">
        <v>41462</v>
      </c>
      <c r="I31" s="25">
        <v>0</v>
      </c>
      <c r="J31" s="25">
        <v>40492.730000000003</v>
      </c>
    </row>
    <row r="32" spans="2:10" x14ac:dyDescent="0.2">
      <c r="B32" s="9" t="s">
        <v>18</v>
      </c>
      <c r="C32" s="9"/>
      <c r="D32" s="47">
        <v>0</v>
      </c>
      <c r="E32" s="9"/>
      <c r="F32" s="25">
        <v>0</v>
      </c>
      <c r="G32" s="22"/>
      <c r="H32" s="25">
        <v>0</v>
      </c>
      <c r="I32" s="25">
        <v>0</v>
      </c>
      <c r="J32" s="25">
        <v>3001</v>
      </c>
    </row>
    <row r="33" spans="2:10" x14ac:dyDescent="0.2">
      <c r="B33" s="9" t="s">
        <v>19</v>
      </c>
      <c r="C33" s="9"/>
      <c r="D33" s="47">
        <v>51659</v>
      </c>
      <c r="E33" s="9"/>
      <c r="F33" s="25">
        <v>47214</v>
      </c>
      <c r="G33" s="22"/>
      <c r="H33" s="25">
        <v>41590</v>
      </c>
      <c r="I33" s="25">
        <v>0</v>
      </c>
      <c r="J33" s="25">
        <v>40266</v>
      </c>
    </row>
    <row r="34" spans="2:10" x14ac:dyDescent="0.2">
      <c r="B34" s="9" t="s">
        <v>20</v>
      </c>
      <c r="C34" s="9"/>
      <c r="D34" s="47">
        <v>-796</v>
      </c>
      <c r="E34" s="9"/>
      <c r="F34" s="25">
        <v>0</v>
      </c>
      <c r="G34" s="22"/>
      <c r="H34" s="25">
        <v>-268</v>
      </c>
      <c r="I34" s="25">
        <v>0</v>
      </c>
      <c r="J34" s="25">
        <v>-268</v>
      </c>
    </row>
    <row r="35" spans="2:10" x14ac:dyDescent="0.2">
      <c r="B35" s="9" t="s">
        <v>21</v>
      </c>
      <c r="C35" s="9"/>
      <c r="D35" s="47">
        <v>322366</v>
      </c>
      <c r="E35" s="9"/>
      <c r="F35" s="25">
        <v>269760</v>
      </c>
      <c r="G35" s="22"/>
      <c r="H35" s="25">
        <v>216709</v>
      </c>
      <c r="I35" s="25">
        <v>0</v>
      </c>
      <c r="J35" s="25">
        <v>197390</v>
      </c>
    </row>
    <row r="36" spans="2:10" ht="12" thickBot="1" x14ac:dyDescent="0.25">
      <c r="B36" s="9" t="s">
        <v>59</v>
      </c>
      <c r="C36" s="9"/>
      <c r="D36" s="47">
        <v>9726</v>
      </c>
      <c r="E36" s="9"/>
      <c r="F36" s="25">
        <v>7984</v>
      </c>
      <c r="G36" s="22"/>
      <c r="H36" s="25">
        <v>8718</v>
      </c>
      <c r="I36" s="25">
        <v>0</v>
      </c>
      <c r="J36" s="25">
        <v>9854</v>
      </c>
    </row>
    <row r="37" spans="2:10" ht="12" thickBot="1" x14ac:dyDescent="0.25">
      <c r="B37" s="23" t="s">
        <v>22</v>
      </c>
      <c r="C37" s="23"/>
      <c r="D37" s="28">
        <f>SUM(D30:D36)</f>
        <v>1027639</v>
      </c>
      <c r="E37" s="23"/>
      <c r="F37" s="28">
        <f>SUM(F30:F36)</f>
        <v>965036</v>
      </c>
      <c r="G37" s="22"/>
      <c r="H37" s="28">
        <f>SUM(H30:H36)</f>
        <v>907095</v>
      </c>
      <c r="I37" s="29"/>
      <c r="J37" s="28">
        <f>SUM(J30:J36)</f>
        <v>889619.73</v>
      </c>
    </row>
    <row r="38" spans="2:10" x14ac:dyDescent="0.2">
      <c r="B38" s="23"/>
      <c r="C38" s="23"/>
      <c r="D38" s="23"/>
      <c r="E38" s="23"/>
      <c r="F38" s="27"/>
      <c r="G38" s="22"/>
      <c r="H38" s="27"/>
      <c r="I38" s="27"/>
      <c r="J38" s="27"/>
    </row>
    <row r="39" spans="2:10" x14ac:dyDescent="0.2">
      <c r="B39" s="23" t="s">
        <v>23</v>
      </c>
      <c r="C39" s="23"/>
      <c r="D39" s="23"/>
      <c r="E39" s="23"/>
      <c r="F39" s="25"/>
      <c r="G39" s="12"/>
      <c r="H39" s="25"/>
      <c r="I39" s="25"/>
      <c r="J39" s="25"/>
    </row>
    <row r="40" spans="2:10" x14ac:dyDescent="0.2">
      <c r="B40" s="9" t="s">
        <v>24</v>
      </c>
      <c r="C40" s="9"/>
      <c r="D40" s="47">
        <v>147868</v>
      </c>
      <c r="E40" s="9"/>
      <c r="F40" s="25">
        <v>181158</v>
      </c>
      <c r="G40" s="12"/>
      <c r="H40" s="25">
        <v>346658</v>
      </c>
      <c r="I40" s="25">
        <v>0</v>
      </c>
      <c r="J40" s="25">
        <v>268855</v>
      </c>
    </row>
    <row r="41" spans="2:10" x14ac:dyDescent="0.2">
      <c r="B41" s="9" t="s">
        <v>25</v>
      </c>
      <c r="C41" s="9"/>
      <c r="D41" s="47">
        <v>6210</v>
      </c>
      <c r="E41" s="9"/>
      <c r="F41" s="25">
        <v>5834</v>
      </c>
      <c r="G41" s="12"/>
      <c r="H41" s="25">
        <v>5995</v>
      </c>
      <c r="I41" s="25">
        <v>0</v>
      </c>
      <c r="J41" s="25">
        <v>8476</v>
      </c>
    </row>
    <row r="42" spans="2:10" ht="12" thickBot="1" x14ac:dyDescent="0.25">
      <c r="B42" s="9" t="s">
        <v>26</v>
      </c>
      <c r="C42" s="9"/>
      <c r="D42" s="47">
        <v>80122</v>
      </c>
      <c r="E42" s="9"/>
      <c r="F42" s="25">
        <v>80122</v>
      </c>
      <c r="G42" s="12"/>
      <c r="H42" s="25">
        <v>76864</v>
      </c>
      <c r="I42" s="25">
        <v>0</v>
      </c>
      <c r="J42" s="25">
        <v>81058</v>
      </c>
    </row>
    <row r="43" spans="2:10" ht="12" thickBot="1" x14ac:dyDescent="0.25">
      <c r="B43" s="23" t="s">
        <v>27</v>
      </c>
      <c r="C43" s="23"/>
      <c r="D43" s="30">
        <f>SUM(D40:D42)</f>
        <v>234200</v>
      </c>
      <c r="E43" s="23"/>
      <c r="F43" s="30">
        <f>SUM(F40:F42)</f>
        <v>267114</v>
      </c>
      <c r="G43" s="22"/>
      <c r="H43" s="30">
        <f>SUM(H40:H42)</f>
        <v>429517</v>
      </c>
      <c r="I43" s="27"/>
      <c r="J43" s="30">
        <f>SUM(J40:J42)</f>
        <v>358389</v>
      </c>
    </row>
    <row r="44" spans="2:10" x14ac:dyDescent="0.2">
      <c r="B44" s="23"/>
      <c r="C44" s="23"/>
      <c r="D44" s="23"/>
      <c r="E44" s="23"/>
      <c r="F44" s="27"/>
      <c r="G44" s="22"/>
      <c r="H44" s="27"/>
      <c r="I44" s="27"/>
      <c r="J44" s="27"/>
    </row>
    <row r="45" spans="2:10" x14ac:dyDescent="0.2">
      <c r="B45" s="23" t="s">
        <v>28</v>
      </c>
      <c r="C45" s="23"/>
      <c r="D45" s="23"/>
      <c r="E45" s="23"/>
      <c r="F45" s="25"/>
      <c r="G45" s="12"/>
      <c r="H45" s="25"/>
      <c r="I45" s="25"/>
      <c r="J45" s="25"/>
    </row>
    <row r="46" spans="2:10" x14ac:dyDescent="0.2">
      <c r="B46" s="9" t="s">
        <v>24</v>
      </c>
      <c r="C46" s="9"/>
      <c r="D46" s="47">
        <v>43563</v>
      </c>
      <c r="E46" s="9"/>
      <c r="F46" s="25">
        <v>135961</v>
      </c>
      <c r="G46" s="12"/>
      <c r="H46" s="25">
        <v>66976</v>
      </c>
      <c r="I46" s="25">
        <v>0</v>
      </c>
      <c r="J46" s="25">
        <v>119919</v>
      </c>
    </row>
    <row r="47" spans="2:10" x14ac:dyDescent="0.2">
      <c r="B47" s="9" t="s">
        <v>25</v>
      </c>
      <c r="C47" s="9"/>
      <c r="D47" s="47">
        <v>17164</v>
      </c>
      <c r="E47" s="9"/>
      <c r="F47" s="25">
        <v>24512</v>
      </c>
      <c r="G47" s="12"/>
      <c r="H47" s="25">
        <v>22821</v>
      </c>
      <c r="I47" s="25">
        <v>0</v>
      </c>
      <c r="J47" s="25">
        <v>33726</v>
      </c>
    </row>
    <row r="48" spans="2:10" x14ac:dyDescent="0.2">
      <c r="B48" s="9" t="s">
        <v>64</v>
      </c>
      <c r="C48" s="9"/>
      <c r="D48" s="47">
        <v>3389</v>
      </c>
      <c r="E48" s="9"/>
      <c r="F48" s="25">
        <v>4377</v>
      </c>
      <c r="G48" s="12"/>
      <c r="H48" s="25">
        <v>2234</v>
      </c>
      <c r="I48" s="25">
        <v>0</v>
      </c>
      <c r="J48" s="25">
        <v>1885</v>
      </c>
    </row>
    <row r="49" spans="2:10" x14ac:dyDescent="0.2">
      <c r="B49" s="45" t="s">
        <v>63</v>
      </c>
      <c r="C49" s="45"/>
      <c r="D49" s="47">
        <v>9734</v>
      </c>
      <c r="E49" s="45"/>
      <c r="F49" s="25">
        <v>15320</v>
      </c>
      <c r="G49" s="12"/>
      <c r="H49" s="25">
        <v>38894</v>
      </c>
      <c r="I49" s="25">
        <v>0</v>
      </c>
      <c r="J49" s="25">
        <v>39470</v>
      </c>
    </row>
    <row r="50" spans="2:10" ht="12" thickBot="1" x14ac:dyDescent="0.25">
      <c r="B50" s="9" t="s">
        <v>29</v>
      </c>
      <c r="C50" s="9"/>
      <c r="D50" s="47">
        <v>131</v>
      </c>
      <c r="E50" s="9"/>
      <c r="F50" s="25">
        <v>132</v>
      </c>
      <c r="G50" s="12"/>
      <c r="H50" s="25">
        <v>287</v>
      </c>
      <c r="I50" s="25">
        <v>0</v>
      </c>
      <c r="J50" s="25">
        <v>353</v>
      </c>
    </row>
    <row r="51" spans="2:10" ht="12" thickBot="1" x14ac:dyDescent="0.25">
      <c r="B51" s="23" t="s">
        <v>30</v>
      </c>
      <c r="C51" s="23"/>
      <c r="D51" s="31">
        <f>SUM(D46:D50)</f>
        <v>73981</v>
      </c>
      <c r="E51" s="23"/>
      <c r="F51" s="31">
        <f>SUM(F46:F50)</f>
        <v>180302</v>
      </c>
      <c r="G51" s="22"/>
      <c r="H51" s="31">
        <f>SUM(H46:H50)</f>
        <v>131212</v>
      </c>
      <c r="I51" s="27"/>
      <c r="J51" s="31">
        <f>SUM(J46:J50)</f>
        <v>195353</v>
      </c>
    </row>
    <row r="52" spans="2:10" ht="12.75" thickTop="1" thickBot="1" x14ac:dyDescent="0.25">
      <c r="B52" s="23" t="s">
        <v>31</v>
      </c>
      <c r="C52" s="23"/>
      <c r="D52" s="32">
        <f>D51+D43</f>
        <v>308181</v>
      </c>
      <c r="E52" s="23"/>
      <c r="F52" s="32">
        <f>F51+F43</f>
        <v>447416</v>
      </c>
      <c r="G52" s="22"/>
      <c r="H52" s="32">
        <f>H51+H43</f>
        <v>560729</v>
      </c>
      <c r="I52" s="27"/>
      <c r="J52" s="32">
        <f>J51+J43</f>
        <v>553742</v>
      </c>
    </row>
    <row r="53" spans="2:10" ht="12" thickBot="1" x14ac:dyDescent="0.25">
      <c r="B53" s="23"/>
      <c r="C53" s="23"/>
      <c r="D53" s="26"/>
      <c r="E53" s="23"/>
      <c r="F53" s="26"/>
      <c r="G53" s="22"/>
      <c r="H53" s="26"/>
      <c r="I53" s="27"/>
      <c r="J53" s="26"/>
    </row>
    <row r="54" spans="2:10" ht="12.75" thickTop="1" thickBot="1" x14ac:dyDescent="0.25">
      <c r="B54" s="23" t="s">
        <v>32</v>
      </c>
      <c r="C54" s="23"/>
      <c r="D54" s="32">
        <f>D52+D37</f>
        <v>1335820</v>
      </c>
      <c r="E54" s="23"/>
      <c r="F54" s="32">
        <f>F52+F37</f>
        <v>1412452</v>
      </c>
      <c r="G54" s="22"/>
      <c r="H54" s="32">
        <f>H52+H37</f>
        <v>1467824</v>
      </c>
      <c r="I54" s="27"/>
      <c r="J54" s="32">
        <f>J52+J37</f>
        <v>1443361.73</v>
      </c>
    </row>
    <row r="55" spans="2:10" x14ac:dyDescent="0.2">
      <c r="D55" s="33">
        <v>0</v>
      </c>
      <c r="F55" s="33">
        <v>0</v>
      </c>
      <c r="H55" s="33">
        <v>0</v>
      </c>
      <c r="J55" s="33">
        <v>0</v>
      </c>
    </row>
    <row r="56" spans="2:10" x14ac:dyDescent="0.2">
      <c r="D56" s="33">
        <f>D54-D26</f>
        <v>0</v>
      </c>
      <c r="F56" s="33">
        <f>F54-F26</f>
        <v>0</v>
      </c>
      <c r="G56" s="33"/>
      <c r="H56" s="33">
        <f>H54-H26</f>
        <v>0</v>
      </c>
      <c r="I56" s="33"/>
      <c r="J56" s="33">
        <f>J54-J26</f>
        <v>0.19284142390824854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40"/>
  <sheetViews>
    <sheetView tabSelected="1" workbookViewId="0">
      <selection activeCell="D49" sqref="D49"/>
    </sheetView>
  </sheetViews>
  <sheetFormatPr defaultColWidth="8.85546875" defaultRowHeight="11.25" x14ac:dyDescent="0.2"/>
  <cols>
    <col min="1" max="1" width="8.85546875" style="2"/>
    <col min="2" max="2" width="33" style="2" customWidth="1"/>
    <col min="3" max="3" width="1.5703125" style="2" customWidth="1"/>
    <col min="4" max="4" width="16.42578125" style="2" bestFit="1" customWidth="1"/>
    <col min="5" max="5" width="1.5703125" style="2" customWidth="1"/>
    <col min="6" max="6" width="16.42578125" style="37" bestFit="1" customWidth="1"/>
    <col min="7" max="7" width="1.42578125" style="2" customWidth="1"/>
    <col min="8" max="8" width="16.42578125" style="37" bestFit="1" customWidth="1"/>
    <col min="9" max="9" width="1" style="37" customWidth="1"/>
    <col min="10" max="10" width="16.42578125" style="37" bestFit="1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48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7" spans="2:10" s="46" customFormat="1" x14ac:dyDescent="0.2">
      <c r="D7" s="46" t="s">
        <v>65</v>
      </c>
      <c r="F7" s="46" t="str">
        <f>'StandAlone IS'!F6</f>
        <v>Neauditate</v>
      </c>
      <c r="G7" s="54"/>
      <c r="H7" s="46" t="str">
        <f>'StandAlone IS'!H6</f>
        <v>Neauditate</v>
      </c>
      <c r="I7" s="68"/>
      <c r="J7" s="46" t="str">
        <f>'StandAlone IS'!J6</f>
        <v>Neauditate</v>
      </c>
    </row>
    <row r="8" spans="2:10" ht="12" thickBot="1" x14ac:dyDescent="0.25">
      <c r="D8" s="44" t="str">
        <f>'StandAlone IS'!D7</f>
        <v>30 septembrie 2025</v>
      </c>
      <c r="F8" s="69" t="str">
        <f>'StandAlone IS'!F7</f>
        <v>30 septembrie 2024</v>
      </c>
      <c r="G8" s="5">
        <f>'StandAlone IS'!G7</f>
        <v>0</v>
      </c>
      <c r="H8" s="69" t="str">
        <f>'StandAlone IS'!H7</f>
        <v>30 septembrie 2023</v>
      </c>
      <c r="I8" s="70"/>
      <c r="J8" s="69" t="str">
        <f>'StandAlone IS'!J7</f>
        <v>30 septembrie 2022</v>
      </c>
    </row>
    <row r="9" spans="2:10" ht="12" thickTop="1" x14ac:dyDescent="0.2">
      <c r="B9" s="7"/>
      <c r="C9" s="7"/>
      <c r="D9" s="7"/>
      <c r="E9" s="7"/>
      <c r="F9" s="71"/>
      <c r="G9" s="8"/>
      <c r="H9" s="71"/>
      <c r="I9" s="66"/>
      <c r="J9" s="71"/>
    </row>
    <row r="10" spans="2:10" x14ac:dyDescent="0.2">
      <c r="B10" s="9" t="s">
        <v>56</v>
      </c>
      <c r="C10" s="9"/>
      <c r="D10" s="47">
        <v>280666</v>
      </c>
      <c r="E10" s="9"/>
      <c r="F10" s="47">
        <v>137891</v>
      </c>
      <c r="G10" s="9"/>
      <c r="H10" s="47">
        <v>106891</v>
      </c>
      <c r="I10" s="10">
        <v>0</v>
      </c>
      <c r="J10" s="39">
        <v>156278</v>
      </c>
    </row>
    <row r="11" spans="2:10" ht="12" thickBot="1" x14ac:dyDescent="0.25">
      <c r="B11" s="9" t="s">
        <v>57</v>
      </c>
      <c r="C11" s="9"/>
      <c r="D11" s="40">
        <v>-209508</v>
      </c>
      <c r="E11" s="9"/>
      <c r="F11" s="40">
        <v>-101161</v>
      </c>
      <c r="G11" s="9"/>
      <c r="H11" s="40">
        <v>-74101</v>
      </c>
      <c r="I11" s="10">
        <v>0</v>
      </c>
      <c r="J11" s="40">
        <v>-99912</v>
      </c>
    </row>
    <row r="12" spans="2:10" x14ac:dyDescent="0.2">
      <c r="B12" s="12"/>
      <c r="C12" s="12"/>
      <c r="D12" s="12"/>
      <c r="E12" s="12"/>
      <c r="F12" s="66">
        <v>0</v>
      </c>
      <c r="G12" s="8"/>
      <c r="H12" s="66">
        <v>0</v>
      </c>
      <c r="I12" s="66"/>
      <c r="J12" s="66"/>
    </row>
    <row r="13" spans="2:10" ht="12" thickBot="1" x14ac:dyDescent="0.25">
      <c r="B13" s="13" t="s">
        <v>35</v>
      </c>
      <c r="C13" s="13"/>
      <c r="D13" s="41">
        <f>SUM(D10:D11)</f>
        <v>71158</v>
      </c>
      <c r="E13" s="13"/>
      <c r="F13" s="72">
        <f>SUM(F10:F11)</f>
        <v>36730</v>
      </c>
      <c r="G13" s="73"/>
      <c r="H13" s="72">
        <f>SUM(H10:H11)</f>
        <v>32790</v>
      </c>
      <c r="I13" s="74"/>
      <c r="J13" s="72">
        <f>SUM(J10:J11)</f>
        <v>56366</v>
      </c>
    </row>
    <row r="14" spans="2:10" ht="12" thickTop="1" x14ac:dyDescent="0.2">
      <c r="B14" s="16"/>
      <c r="C14" s="16"/>
      <c r="D14" s="16"/>
      <c r="E14" s="16"/>
      <c r="F14" s="39">
        <v>0</v>
      </c>
      <c r="G14" s="8"/>
      <c r="H14" s="39">
        <v>0</v>
      </c>
      <c r="I14" s="66"/>
      <c r="J14" s="39"/>
    </row>
    <row r="15" spans="2:10" x14ac:dyDescent="0.2">
      <c r="B15" s="16" t="s">
        <v>36</v>
      </c>
      <c r="C15" s="16"/>
      <c r="D15" s="52">
        <v>0</v>
      </c>
      <c r="E15" s="16"/>
      <c r="F15" s="75">
        <v>0</v>
      </c>
      <c r="G15" s="16"/>
      <c r="H15" s="66">
        <v>5683</v>
      </c>
      <c r="I15" s="10">
        <v>0</v>
      </c>
      <c r="J15" s="66">
        <v>3452</v>
      </c>
    </row>
    <row r="16" spans="2:10" x14ac:dyDescent="0.2">
      <c r="B16" s="16" t="s">
        <v>37</v>
      </c>
      <c r="C16" s="16"/>
      <c r="D16" s="52">
        <v>-31688</v>
      </c>
      <c r="E16" s="16"/>
      <c r="F16" s="75">
        <v>-20470</v>
      </c>
      <c r="G16" s="16"/>
      <c r="H16" s="66">
        <v>-22586</v>
      </c>
      <c r="I16" s="10">
        <v>0</v>
      </c>
      <c r="J16" s="66">
        <v>-26406</v>
      </c>
    </row>
    <row r="17" spans="2:10" x14ac:dyDescent="0.2">
      <c r="B17" s="16" t="s">
        <v>38</v>
      </c>
      <c r="C17" s="16"/>
      <c r="D17" s="52">
        <v>-3147</v>
      </c>
      <c r="E17" s="16"/>
      <c r="F17" s="75">
        <v>-1604</v>
      </c>
      <c r="G17" s="16"/>
      <c r="H17" s="66">
        <v>-2769</v>
      </c>
      <c r="I17" s="10">
        <v>0</v>
      </c>
      <c r="J17" s="66">
        <v>-3722</v>
      </c>
    </row>
    <row r="18" spans="2:10" x14ac:dyDescent="0.2">
      <c r="B18" s="16" t="s">
        <v>69</v>
      </c>
      <c r="C18" s="16"/>
      <c r="D18" s="52">
        <v>25556</v>
      </c>
      <c r="E18" s="16"/>
      <c r="F18" s="75">
        <v>-2590</v>
      </c>
      <c r="G18" s="16"/>
      <c r="H18" s="66">
        <v>11201</v>
      </c>
      <c r="I18" s="10">
        <v>0</v>
      </c>
      <c r="J18" s="66">
        <v>-3624</v>
      </c>
    </row>
    <row r="19" spans="2:10" x14ac:dyDescent="0.2">
      <c r="B19" s="16" t="s">
        <v>68</v>
      </c>
      <c r="C19" s="16"/>
      <c r="D19" s="52">
        <v>-6048</v>
      </c>
      <c r="E19" s="16"/>
      <c r="F19" s="66">
        <v>0</v>
      </c>
      <c r="G19" s="10">
        <v>0</v>
      </c>
      <c r="H19" s="66">
        <v>0</v>
      </c>
      <c r="I19" s="66">
        <v>0</v>
      </c>
      <c r="J19" s="66">
        <v>0</v>
      </c>
    </row>
    <row r="20" spans="2:10" x14ac:dyDescent="0.2">
      <c r="B20" s="16" t="s">
        <v>39</v>
      </c>
      <c r="C20" s="16"/>
      <c r="D20" s="52">
        <v>0</v>
      </c>
      <c r="E20" s="16"/>
      <c r="F20" s="75">
        <v>-2763</v>
      </c>
      <c r="G20" s="16"/>
      <c r="H20" s="66">
        <v>-3179</v>
      </c>
      <c r="I20" s="10">
        <v>0</v>
      </c>
      <c r="J20" s="66">
        <v>-2347</v>
      </c>
    </row>
    <row r="21" spans="2:10" ht="12" thickBot="1" x14ac:dyDescent="0.25">
      <c r="B21" s="16" t="s">
        <v>40</v>
      </c>
      <c r="C21" s="16"/>
      <c r="D21" s="42">
        <v>29140</v>
      </c>
      <c r="E21" s="16"/>
      <c r="F21" s="40">
        <v>0</v>
      </c>
      <c r="G21" s="16"/>
      <c r="H21" s="40">
        <v>44654</v>
      </c>
      <c r="I21" s="10">
        <v>0</v>
      </c>
      <c r="J21" s="40">
        <v>-62</v>
      </c>
    </row>
    <row r="22" spans="2:10" x14ac:dyDescent="0.2">
      <c r="B22" s="13"/>
      <c r="C22" s="13"/>
      <c r="D22" s="13"/>
      <c r="E22" s="13"/>
      <c r="F22" s="74">
        <v>0</v>
      </c>
      <c r="G22" s="73"/>
      <c r="H22" s="74">
        <v>0</v>
      </c>
      <c r="I22" s="74"/>
      <c r="J22" s="74"/>
    </row>
    <row r="23" spans="2:10" ht="12" thickBot="1" x14ac:dyDescent="0.25">
      <c r="B23" s="13" t="s">
        <v>41</v>
      </c>
      <c r="C23" s="13"/>
      <c r="D23" s="41">
        <f>D13+SUM(D15:D21)</f>
        <v>84971</v>
      </c>
      <c r="E23" s="13"/>
      <c r="F23" s="72">
        <f>F13+SUM(F15:F21)</f>
        <v>9303</v>
      </c>
      <c r="G23" s="73"/>
      <c r="H23" s="72">
        <f>H13+SUM(H15:H21)</f>
        <v>65794</v>
      </c>
      <c r="I23" s="74"/>
      <c r="J23" s="72">
        <f>J13+SUM(J15:J21)</f>
        <v>23657</v>
      </c>
    </row>
    <row r="24" spans="2:10" ht="12" thickTop="1" x14ac:dyDescent="0.2">
      <c r="B24" s="18"/>
      <c r="C24" s="18"/>
      <c r="D24" s="18"/>
      <c r="E24" s="18"/>
      <c r="F24" s="66"/>
      <c r="G24" s="8"/>
      <c r="H24" s="66"/>
      <c r="I24" s="66"/>
      <c r="J24" s="66"/>
    </row>
    <row r="25" spans="2:10" x14ac:dyDescent="0.2">
      <c r="B25" s="16" t="s">
        <v>42</v>
      </c>
      <c r="C25" s="16"/>
      <c r="D25" s="51">
        <v>1743</v>
      </c>
      <c r="E25" s="16"/>
      <c r="F25" s="51">
        <v>1250</v>
      </c>
      <c r="G25" s="16"/>
      <c r="H25" s="66">
        <v>9520</v>
      </c>
      <c r="I25" s="10">
        <v>0</v>
      </c>
      <c r="J25" s="66">
        <v>7381</v>
      </c>
    </row>
    <row r="26" spans="2:10" x14ac:dyDescent="0.2">
      <c r="B26" s="16" t="s">
        <v>43</v>
      </c>
      <c r="C26" s="16"/>
      <c r="D26" s="51">
        <v>-19863</v>
      </c>
      <c r="E26" s="16"/>
      <c r="F26" s="51">
        <v>-27303</v>
      </c>
      <c r="G26" s="16"/>
      <c r="H26" s="66">
        <v>-22770</v>
      </c>
      <c r="I26" s="10">
        <v>0</v>
      </c>
      <c r="J26" s="66">
        <v>-11172</v>
      </c>
    </row>
    <row r="27" spans="2:10" ht="12" thickBot="1" x14ac:dyDescent="0.25">
      <c r="B27" s="19" t="s">
        <v>44</v>
      </c>
      <c r="C27" s="19"/>
      <c r="D27" s="43">
        <f>SUM(D25:D26)</f>
        <v>-18120</v>
      </c>
      <c r="E27" s="19"/>
      <c r="F27" s="76">
        <f>SUM(F25:F26)</f>
        <v>-26053</v>
      </c>
      <c r="G27" s="5"/>
      <c r="H27" s="76">
        <f>SUM(H25:H26)</f>
        <v>-13250</v>
      </c>
      <c r="I27" s="76"/>
      <c r="J27" s="76">
        <f>SUM(J25:J26)</f>
        <v>-3791</v>
      </c>
    </row>
    <row r="28" spans="2:10" x14ac:dyDescent="0.2">
      <c r="B28" s="16"/>
      <c r="C28" s="16"/>
      <c r="D28" s="38"/>
      <c r="E28" s="16"/>
      <c r="F28" s="66">
        <v>0</v>
      </c>
      <c r="G28" s="8"/>
      <c r="H28" s="66">
        <v>0</v>
      </c>
      <c r="I28" s="66"/>
      <c r="J28" s="66"/>
    </row>
    <row r="29" spans="2:10" ht="12" thickBot="1" x14ac:dyDescent="0.25">
      <c r="B29" s="13" t="s">
        <v>45</v>
      </c>
      <c r="C29" s="13"/>
      <c r="D29" s="41">
        <f>D23+D27</f>
        <v>66851</v>
      </c>
      <c r="E29" s="13"/>
      <c r="F29" s="72">
        <f>F23+F27</f>
        <v>-16750</v>
      </c>
      <c r="G29" s="73"/>
      <c r="H29" s="72">
        <f>H23+H27</f>
        <v>52544</v>
      </c>
      <c r="I29" s="74"/>
      <c r="J29" s="72">
        <f>J23+J27</f>
        <v>19866</v>
      </c>
    </row>
    <row r="30" spans="2:10" ht="12" thickTop="1" x14ac:dyDescent="0.2">
      <c r="B30" s="16"/>
      <c r="C30" s="16"/>
      <c r="D30" s="16"/>
      <c r="E30" s="16"/>
      <c r="F30" s="66">
        <v>0</v>
      </c>
      <c r="G30" s="8"/>
      <c r="H30" s="66">
        <v>0</v>
      </c>
      <c r="I30" s="66"/>
      <c r="J30" s="66"/>
    </row>
    <row r="31" spans="2:10" ht="12" thickBot="1" x14ac:dyDescent="0.25">
      <c r="B31" s="16" t="s">
        <v>46</v>
      </c>
      <c r="C31" s="16"/>
      <c r="D31" s="78">
        <v>-9550</v>
      </c>
      <c r="E31" s="16"/>
      <c r="F31" s="40">
        <v>-6133</v>
      </c>
      <c r="G31" s="16"/>
      <c r="H31" s="40">
        <v>11304</v>
      </c>
      <c r="I31" s="8">
        <v>0</v>
      </c>
      <c r="J31" s="40">
        <v>-4898</v>
      </c>
    </row>
    <row r="32" spans="2:10" x14ac:dyDescent="0.2">
      <c r="B32" s="13"/>
      <c r="C32" s="13"/>
      <c r="D32" s="13"/>
      <c r="E32" s="13"/>
      <c r="F32" s="66">
        <v>0</v>
      </c>
      <c r="G32" s="73"/>
      <c r="H32" s="66">
        <v>0</v>
      </c>
      <c r="I32" s="74"/>
      <c r="J32" s="66"/>
    </row>
    <row r="33" spans="2:10" ht="12" thickBot="1" x14ac:dyDescent="0.25">
      <c r="B33" s="19" t="s">
        <v>47</v>
      </c>
      <c r="C33" s="19"/>
      <c r="D33" s="41">
        <f>SUM(D29:D31)</f>
        <v>57301</v>
      </c>
      <c r="E33" s="19"/>
      <c r="F33" s="72">
        <f>SUM(F29:F31)</f>
        <v>-22883</v>
      </c>
      <c r="G33" s="73"/>
      <c r="H33" s="72">
        <f>SUM(H29:H31)</f>
        <v>63848</v>
      </c>
      <c r="I33" s="74"/>
      <c r="J33" s="72">
        <f>SUM(J29:J31)</f>
        <v>14968</v>
      </c>
    </row>
    <row r="34" spans="2:10" ht="12" thickTop="1" x14ac:dyDescent="0.2">
      <c r="D34" s="63">
        <v>0</v>
      </c>
      <c r="F34" s="63">
        <v>0</v>
      </c>
      <c r="G34" s="18"/>
      <c r="H34" s="63">
        <v>0</v>
      </c>
      <c r="I34" s="77"/>
      <c r="J34" s="63">
        <v>0</v>
      </c>
    </row>
    <row r="35" spans="2:10" x14ac:dyDescent="0.2">
      <c r="F35" s="71"/>
      <c r="G35" s="18"/>
      <c r="H35" s="71"/>
      <c r="I35" s="77"/>
      <c r="J35" s="71"/>
    </row>
    <row r="36" spans="2:10" s="37" customFormat="1" x14ac:dyDescent="0.2">
      <c r="B36" s="36" t="s">
        <v>61</v>
      </c>
      <c r="C36" s="36"/>
      <c r="D36" s="53">
        <v>2756.4306000000001</v>
      </c>
      <c r="E36" s="53"/>
      <c r="F36" s="67">
        <v>-1952.8074000000001</v>
      </c>
      <c r="G36" s="67"/>
      <c r="H36" s="67">
        <v>978.8202</v>
      </c>
      <c r="I36" s="67">
        <v>0</v>
      </c>
      <c r="J36" s="67">
        <v>0</v>
      </c>
    </row>
    <row r="37" spans="2:10" s="37" customFormat="1" x14ac:dyDescent="0.2">
      <c r="B37" s="36" t="s">
        <v>62</v>
      </c>
      <c r="C37" s="36"/>
      <c r="D37" s="53">
        <v>54544.5694</v>
      </c>
      <c r="E37" s="53"/>
      <c r="F37" s="67">
        <v>-20930.192599999998</v>
      </c>
      <c r="G37" s="67"/>
      <c r="H37" s="67">
        <v>62869.179799999998</v>
      </c>
      <c r="I37" s="67">
        <v>0</v>
      </c>
      <c r="J37" s="67">
        <v>14968</v>
      </c>
    </row>
    <row r="40" spans="2:10" x14ac:dyDescent="0.2">
      <c r="B40" s="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Stefania Stan</cp:lastModifiedBy>
  <dcterms:created xsi:type="dcterms:W3CDTF">2015-06-05T18:17:20Z</dcterms:created>
  <dcterms:modified xsi:type="dcterms:W3CDTF">2025-11-14T14:59:10Z</dcterms:modified>
</cp:coreProperties>
</file>